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filterPrivacy="1"/>
  <bookViews>
    <workbookView xWindow="0" yWindow="0" windowWidth="22260" windowHeight="12645" tabRatio="601"/>
  </bookViews>
  <sheets>
    <sheet name="Seaton BMP Short List Appraisal" sheetId="1" r:id="rId1"/>
    <sheet name="Seaton BMP_Short List In Combin" sheetId="3" r:id="rId2"/>
  </sheets>
  <externalReferences>
    <externalReference r:id="rId3"/>
  </externalReferences>
  <definedNames>
    <definedName name="_xlnm._FilterDatabase" localSheetId="0" hidden="1">'Seaton BMP Short List Appraisal'!$A$1:$AF$54</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8" i="3" l="1"/>
  <c r="H38" i="3"/>
  <c r="G38" i="3"/>
  <c r="F38" i="3"/>
  <c r="H33" i="3"/>
  <c r="I33" i="3"/>
  <c r="J33" i="3"/>
  <c r="K33" i="3"/>
  <c r="K32" i="3"/>
  <c r="J32" i="3"/>
  <c r="I32" i="3"/>
  <c r="H32" i="3"/>
  <c r="K16" i="3"/>
  <c r="L16" i="3"/>
  <c r="M16" i="3"/>
  <c r="K17" i="3"/>
  <c r="L17" i="3"/>
  <c r="M17" i="3"/>
  <c r="K18" i="3"/>
  <c r="L18" i="3"/>
  <c r="M18" i="3"/>
  <c r="M15" i="3"/>
  <c r="L15" i="3"/>
  <c r="K15" i="3"/>
  <c r="J16" i="3"/>
  <c r="J17" i="3"/>
  <c r="J18" i="3"/>
  <c r="J15" i="3"/>
  <c r="U53" i="1"/>
  <c r="U54" i="1"/>
  <c r="U52" i="1"/>
  <c r="U50" i="1"/>
  <c r="U43" i="1"/>
  <c r="U44" i="1"/>
  <c r="U45" i="1"/>
  <c r="U42" i="1"/>
  <c r="U7" i="1"/>
  <c r="U8" i="1"/>
  <c r="U9" i="1"/>
  <c r="U10" i="1"/>
  <c r="U11" i="1"/>
  <c r="U12" i="1"/>
  <c r="U13" i="1"/>
  <c r="U14" i="1"/>
  <c r="U15" i="1"/>
  <c r="U16" i="1"/>
  <c r="U17" i="1"/>
  <c r="U18" i="1"/>
  <c r="U19" i="1"/>
  <c r="U20" i="1"/>
  <c r="U21" i="1"/>
  <c r="U22" i="1"/>
  <c r="U23" i="1"/>
  <c r="U24" i="1"/>
  <c r="U25" i="1"/>
  <c r="U26" i="1"/>
  <c r="U27" i="1"/>
  <c r="U28" i="1"/>
  <c r="U29" i="1"/>
  <c r="U30" i="1"/>
  <c r="U31" i="1"/>
  <c r="U32" i="1"/>
  <c r="U33" i="1"/>
  <c r="U34" i="1"/>
  <c r="U35" i="1"/>
  <c r="U36" i="1"/>
  <c r="U37" i="1"/>
  <c r="U38" i="1"/>
  <c r="U39" i="1"/>
  <c r="U40" i="1"/>
  <c r="U6" i="1"/>
  <c r="E38" i="3" l="1"/>
  <c r="F16" i="3"/>
  <c r="D33" i="3"/>
  <c r="C33" i="3" l="1"/>
  <c r="C32" i="3"/>
  <c r="H17" i="3"/>
  <c r="H18" i="3"/>
  <c r="G16" i="3"/>
  <c r="G17" i="3"/>
  <c r="G18" i="3"/>
  <c r="G15" i="3"/>
  <c r="F32" i="3"/>
  <c r="F33" i="3"/>
  <c r="E17" i="3"/>
  <c r="E15" i="3"/>
  <c r="C16" i="3"/>
  <c r="C17" i="3"/>
  <c r="C18" i="3"/>
  <c r="C15" i="3"/>
  <c r="D16" i="3"/>
  <c r="D18" i="3"/>
  <c r="D15" i="3"/>
  <c r="D17" i="3"/>
  <c r="C38" i="3" l="1"/>
  <c r="D38" i="3"/>
  <c r="B38" i="3"/>
  <c r="C37" i="3"/>
  <c r="D37" i="3"/>
  <c r="B37" i="3"/>
  <c r="F31" i="3"/>
  <c r="C28" i="3"/>
  <c r="G31" i="3" s="1"/>
  <c r="D28" i="3"/>
  <c r="B28" i="3"/>
  <c r="G30" i="3" s="1"/>
  <c r="B27" i="3"/>
  <c r="F30" i="3" s="1"/>
  <c r="C26" i="3"/>
  <c r="E31" i="3" s="1"/>
  <c r="D26" i="3"/>
  <c r="B26" i="3"/>
  <c r="E30" i="3" s="1"/>
  <c r="C25" i="3"/>
  <c r="D31" i="3" s="1"/>
  <c r="D25" i="3"/>
  <c r="B25" i="3"/>
  <c r="D30" i="3" s="1"/>
  <c r="C24" i="3"/>
  <c r="C31" i="3" s="1"/>
  <c r="D24" i="3"/>
  <c r="B24" i="3"/>
  <c r="C30" i="3" s="1"/>
  <c r="D23" i="3"/>
  <c r="C23" i="3"/>
  <c r="B23" i="3"/>
  <c r="C4" i="3" l="1"/>
  <c r="D4" i="3"/>
  <c r="B4" i="3"/>
  <c r="B5" i="3"/>
  <c r="B6" i="3"/>
  <c r="B7" i="3"/>
  <c r="B8" i="3"/>
  <c r="B9" i="3"/>
  <c r="B10" i="3"/>
  <c r="B11" i="3"/>
  <c r="D11" i="3"/>
  <c r="C11" i="3"/>
  <c r="D10" i="3"/>
  <c r="C10" i="3"/>
  <c r="C9" i="3"/>
  <c r="C8" i="3"/>
  <c r="C7" i="3"/>
  <c r="C6" i="3"/>
  <c r="C5" i="3"/>
  <c r="D9" i="3"/>
  <c r="D8" i="3"/>
  <c r="D7" i="3"/>
  <c r="D6" i="3"/>
  <c r="D5" i="3"/>
  <c r="F13" i="3" l="1"/>
  <c r="D14" i="3"/>
  <c r="H14" i="3"/>
  <c r="I13" i="3"/>
  <c r="E13" i="3"/>
  <c r="C14" i="3"/>
  <c r="E14" i="3"/>
  <c r="H13" i="3"/>
  <c r="D13" i="3"/>
  <c r="G14" i="3"/>
  <c r="F14" i="3"/>
  <c r="I14" i="3"/>
  <c r="G13" i="3"/>
  <c r="C13" i="3"/>
  <c r="X67" i="1"/>
</calcChain>
</file>

<file path=xl/sharedStrings.xml><?xml version="1.0" encoding="utf-8"?>
<sst xmlns="http://schemas.openxmlformats.org/spreadsheetml/2006/main" count="1339" uniqueCount="601">
  <si>
    <t>Option Number</t>
  </si>
  <si>
    <t>Option Description</t>
  </si>
  <si>
    <t>Do nothing</t>
  </si>
  <si>
    <t>Seaton Beach Management Plan</t>
  </si>
  <si>
    <t>Location</t>
  </si>
  <si>
    <t>Improve foot access over landslip at Old Beer Road, such as abridge to reduce the length of the diversion route inland.</t>
  </si>
  <si>
    <t>Seaton Hole</t>
  </si>
  <si>
    <t>The Pillar</t>
  </si>
  <si>
    <t>Extend 'new' revetment to Check House Seawall (replace former gabion baskets)</t>
  </si>
  <si>
    <t>Check House Seawall</t>
  </si>
  <si>
    <t>West Walk Promenade</t>
  </si>
  <si>
    <t>Recycle shingle from Beer to Seaton Hole / Old Beer Road</t>
  </si>
  <si>
    <t>Seaton Hole / Old Beer Road</t>
  </si>
  <si>
    <t xml:space="preserve">Recharge beach at Seaton Hole with new material </t>
  </si>
  <si>
    <t>Beach control structures - timber groynes</t>
  </si>
  <si>
    <t>Seaton</t>
  </si>
  <si>
    <t>Beer</t>
  </si>
  <si>
    <t>Shorten concrete groyne</t>
  </si>
  <si>
    <t xml:space="preserve">Beer / Seaton Hole </t>
  </si>
  <si>
    <t xml:space="preserve">Beach control structures - rock groynes </t>
  </si>
  <si>
    <t>Seaton Spit (seaward face)</t>
  </si>
  <si>
    <t>Recharge with new material</t>
  </si>
  <si>
    <t>Deposit dredge material within the spit above MHWS</t>
  </si>
  <si>
    <t>Dredged material disposal options</t>
  </si>
  <si>
    <t>Axe Estuary (west side)</t>
  </si>
  <si>
    <t>Axe Estuary (east side)</t>
  </si>
  <si>
    <t>Option to Consider Alongside</t>
  </si>
  <si>
    <t>A</t>
  </si>
  <si>
    <t>B</t>
  </si>
  <si>
    <t>C</t>
  </si>
  <si>
    <t>D</t>
  </si>
  <si>
    <t>E</t>
  </si>
  <si>
    <t>Reference</t>
  </si>
  <si>
    <t>Seaton Spit (seaward face) / Seaton</t>
  </si>
  <si>
    <t>Seaton Spit (seaward face) / Seaton/Seaton Hole / Old Beer Road</t>
  </si>
  <si>
    <t>Seaton Hole to Check House Seawall</t>
  </si>
  <si>
    <t>Seaton Hole to Seaton</t>
  </si>
  <si>
    <t>Flood gates - follow flood warning procedures recommended by the Lyme Bay Coastal Flood Forecasting Project to instigate flood gate closure.</t>
  </si>
  <si>
    <t xml:space="preserve">Local holder of flood gate keys to close as needed </t>
  </si>
  <si>
    <t>Remove buried dredged deposits from the spit to increase permeability and enable it to better dissipate wave energy</t>
  </si>
  <si>
    <t>Debris falling from cliff</t>
  </si>
  <si>
    <t>A consequence of erosion of the cliffs between Seaton Hole and West Seaton is the accumulation of debris at the cliff toe, for example an outfall pipe and a large section of trees and vegetation. Such items could represent a health and safety hazard to beach users and removal of such items should be considered.</t>
  </si>
  <si>
    <t>Pollution of beach at Old Beer Road</t>
  </si>
  <si>
    <t>It has been observed that pollution is entering the sea from the brook running adjacent to Old Beer Road (west). The BMP should seek to identify options to improve beach quality on the beach, which is also used by tourists.</t>
  </si>
  <si>
    <t>Opportunities for Concessions</t>
  </si>
  <si>
    <t>EDDC Streetscene who manage the beach, and the stakeholder group have expressed a desire to encourage more activity on the beach to attract visitors, generate income to maintain the area and add to the economic activity within the Town.</t>
  </si>
  <si>
    <t>Seaton Sea Front Enhancement</t>
  </si>
  <si>
    <t>Seaton Town Council have been granted planning permission for the enhancement of the Esplanade between the point known as Fishermen’s Gap adjacent to the junction with Marine Place, and the junction with Beach Road. The Beach Management Plan should aim to complement and guide these plans.</t>
  </si>
  <si>
    <t>Waterborne Transport</t>
  </si>
  <si>
    <t>Seaton currently lacks landing facilities for tourist boats (for example Stuart Line Cruises in Exmouth) and as such, it is difficult for operators to regularly run services as landing onto the beach is heavily weather dependant. The stakeholder group would like to see improved landing facilities considered as part of options for management of the frontages.</t>
  </si>
  <si>
    <t>Overnight anchorage</t>
  </si>
  <si>
    <t>Overnight anchorage and development of an enclosed bay. Moorings are also being looked at as part of aspirations to improve of waterborne access (see above).</t>
  </si>
  <si>
    <t>Public Engagement</t>
  </si>
  <si>
    <t>Car parking on harbour road</t>
  </si>
  <si>
    <t>There is a local feeling that Devon County Council charging for Parking on harbour road all year round has resulted in a decrease in visitors to the beach and town centre in the winter period.</t>
  </si>
  <si>
    <t>Beach access</t>
  </si>
  <si>
    <t>Beach huts</t>
  </si>
  <si>
    <t>The beach huts should remain on the beach.</t>
  </si>
  <si>
    <t>Extend slipway at Fisherman's gap for day-trippers to launch boats from</t>
  </si>
  <si>
    <t>Consult locals and visitors when determining future of Seaton.</t>
  </si>
  <si>
    <t>Improved walking access an top of cliffs</t>
  </si>
  <si>
    <t>Boat access across the beach</t>
  </si>
  <si>
    <t>F</t>
  </si>
  <si>
    <t>G</t>
  </si>
  <si>
    <t>H</t>
  </si>
  <si>
    <t>I</t>
  </si>
  <si>
    <t>J</t>
  </si>
  <si>
    <t>K</t>
  </si>
  <si>
    <t>L</t>
  </si>
  <si>
    <t>M</t>
  </si>
  <si>
    <t>N</t>
  </si>
  <si>
    <t>Change the colour of the seawall</t>
  </si>
  <si>
    <t>More seating along the seawall</t>
  </si>
  <si>
    <t>More shelter along the seawall</t>
  </si>
  <si>
    <t>Increased lighting along the seawall</t>
  </si>
  <si>
    <t xml:space="preserve">Seawall enhancements </t>
  </si>
  <si>
    <t>O</t>
  </si>
  <si>
    <t>P</t>
  </si>
  <si>
    <t>Q</t>
  </si>
  <si>
    <t>R</t>
  </si>
  <si>
    <t>S</t>
  </si>
  <si>
    <t>Beach access across the beach at western end</t>
  </si>
  <si>
    <t xml:space="preserve">The stakeholder group have raised concerns over the height of the existing Environment Agency wall which can cut off views from Esplanade, and the lack of connectivity between the Esplanade and beach as a result of the limited access points through the seawall itself. </t>
  </si>
  <si>
    <t>Improve drainage to take flood water away and prevent flow into Harbour Road</t>
  </si>
  <si>
    <t>Pump dredge material into the estuary on the ebb tide</t>
  </si>
  <si>
    <t>Pump dredged material directly into the sea, using fixed pipes</t>
  </si>
  <si>
    <t>Increase pump diameter to reduce dredging period</t>
  </si>
  <si>
    <t>Pump material onto a dredger and dispose of at sea.</t>
  </si>
  <si>
    <t>Deposit the dredged material into an on-site settlement tank.</t>
  </si>
  <si>
    <t>Deposit the dredged material into a smaller on-site settlement tank/temporary storage, which is then taken away.</t>
  </si>
  <si>
    <t>Pump dredged material directly into the sea, using flexible pipes</t>
  </si>
  <si>
    <t>Reduce the amount of material that settles in the harbour basin by increasing flow rates through it by removing promontory, preventing back eddy into the basin and thus siltation</t>
  </si>
  <si>
    <t>Beneficial use – habitat creation</t>
  </si>
  <si>
    <t>Beneficial use – ground raising. Use dredge material to raise ground levels in the Axe Yacht Club Boat Yard.</t>
  </si>
  <si>
    <t>Beneficial use – ground raising. Use dredge material to raise ground levels on the east side of the estuary.</t>
  </si>
  <si>
    <t>Maintain flood gates</t>
  </si>
  <si>
    <t>Define the area as a Coastal Change Management Area (CCMA) to guide coastal change adaptation via the planning system to include development and implementation of local rollback scheme linked to CCMA to support removal / relocation of properties and infrastructure at risk in a planned way.</t>
  </si>
  <si>
    <t>Extend the East Walk Promenade (concrete / stone blockwork seawall) along the length of the cliffs as far as Seaton Hole</t>
  </si>
  <si>
    <t>Recycle shingle that has been thrown over the seawall by wave overtopping back onto the beach. An access route may need to be created to allow plant access through the seawall; this is only likely to be required if access cannot be achieved through the existing Fisherman's Gap or via the Axe Yacht Club.</t>
  </si>
  <si>
    <t>Recycle material from east to west to increase beach volume (and make wider). An access route may need to be created to allow plant access through the seawall; this is only likely to be required if access cannot be achieved through the existing Fisherman's Gap or via the Axe Yacht Club.</t>
  </si>
  <si>
    <t>Recharge beach with new material and make wider to reduce wave run-up and overtopping. An access route may need to be created to allow plant access through the seawall; this is only likely to be required if access cannot be achieved through the existing Fisherman's Gap or via the Axe Yacht Club.</t>
  </si>
  <si>
    <t>Access over shingle for walking, wheelchairs and pram, is difficult. Addition of matting.</t>
  </si>
  <si>
    <t>Construct a walkway along the cliff toe (like Sidmouth?) to improve beach access at high tide</t>
  </si>
  <si>
    <t>Addition of public toilet along seawall</t>
  </si>
  <si>
    <t>Upgrade the concrete / stone blockwork seawall (e.g. make higher and wider) or replace with a new structure (if suitable, incorporate beach huts into seawall structure, refer to Milford-on-Sea)</t>
  </si>
  <si>
    <t>Upgrade the existing concrete seawall (for example raise the height, make wider, or add a secondary seawall on top) (if suitable, incorporate beach huts into seawall structure, refer to Milford-on-Sea)</t>
  </si>
  <si>
    <t>High Level Assessment
Coastal Processes</t>
  </si>
  <si>
    <t>High Level Assessment
Defences</t>
  </si>
  <si>
    <t>High Level Assessment
Economics</t>
  </si>
  <si>
    <t>High Level Assessment
Environment</t>
  </si>
  <si>
    <t>Advantages</t>
  </si>
  <si>
    <t>Disadvantages</t>
  </si>
  <si>
    <t>Summary of Rationale for Discounting from Long-List / Taking Forward to Short-List</t>
  </si>
  <si>
    <t>•As per baseline study.</t>
  </si>
  <si>
    <t>Y</t>
  </si>
  <si>
    <t>•</t>
  </si>
  <si>
    <t>•No substantial change to existing coastal processes</t>
  </si>
  <si>
    <t>•In isolation may be insufficient sediment (gains may not be equal to losses) in system - may need to be done in combination with a beach control structure
•New material needs to match sediment at site, or be slightly coarser to reduce transport rates</t>
  </si>
  <si>
    <t>•Works with natural processes
•Would reinstate some of the natural buffer the beach provides against storm erosion (wave run-up and overtopping, as well as draw-down), and erosion caused by movement eastwards (under longshore transport processes)</t>
  </si>
  <si>
    <t>•Reduce flooding into Harbour Road</t>
  </si>
  <si>
    <t>•Will contain flood waters in the Axe Yacht Club boat yard</t>
  </si>
  <si>
    <t>•Reduce flooding of Axe Yacht Club boat yard
•Reduce flooding into Harbour Road</t>
  </si>
  <si>
    <t>•Deposited within a mobile part of the beach, so the silt is washed out as the waves move the beach shingle around; likely to happen over the course of a tidal cycle so no dumping of sediment on mass into the system</t>
  </si>
  <si>
    <t>Remove deposited material from the trenches within the spit</t>
  </si>
  <si>
    <t>•Permanently removes sediment from the system, reducing the sediment budget</t>
  </si>
  <si>
    <t>•No substantial change to existing coastal processes (assuming no change in outfall footprint)</t>
  </si>
  <si>
    <t>Replace gabion baskets with new defences (e.g. a more substantial wall structure)</t>
  </si>
  <si>
    <t>•Potential sediment starvation and beach narrowing at the downdrift side of each timber groyne - this could reverse when wave direction switches
•Depending on placement and design could cause sediment starvation and beach erosion downdrift at east Seaton and Seaton Spit)
•Length of groynes need to consider the active zone of the beach where longshore transport takes place (i.e. any sub-tidal transport of material)</t>
  </si>
  <si>
    <t>Recycle material from east to west to increase beach volume (and make wider). An access route may need to be created to allow plant access through the seawall; this is only likely to be required if access cannot be achieved through the existing Fisherman's Gap.</t>
  </si>
  <si>
    <t>•Works with natural processes - i.e. replicates natural alongshore transport, but requires ongoing management
•Increase in beach width and volume should make the beach more resilient to storms 
•Would reinstate some of the natural buffer the beach provides against storm erosion, and erosion caused by movement eastwards (under longshore transport processes)
•Potential for responsive management, to ensure critical beach volumes are maintained</t>
  </si>
  <si>
    <t>•In isolation the additional sediment to the overall beach system may be insufficient to account for fluctuations in longshore transport (gains may not be equal to losses) - may need to be done in combination with a beach control structure(s)
•Sediment cycles are dependent on incident wave conditions and recycling would need to work with those not against
• Would reduce volume of beach at eastern end so the beach here could become less resilient</t>
  </si>
  <si>
    <t>•Works with natural processes (compared to construction of new structures)
•Increase in beach width and volume should make the beach more resilient to storms 
•Would reinstate some of the natural buffer the beach provides against storm erosion, and erosion caused by movement eastwards (under longshore transport processes)</t>
  </si>
  <si>
    <t>•Beach draw-down would still continue due to a hard backshore and wave reflection (although less than a seawall)
•Does not address beach volatility and has the potential to increase it</t>
  </si>
  <si>
    <t>•Beach draw-down would still continue due to a hard backshore and wave reflection (although less than a seawall)
•Does not address beach volatility and has the potential to increase it
•Increased footprint of structure compared to maintaining the existing revetment, resulting in reduced beach width with potentially no beach at higher states of the tide over the longer-term as SLR</t>
  </si>
  <si>
    <t>•Doesn’t address cliff face erosion associated with flow of water course behind The Pillar
•Beach draw-down would still continue due to a hard backshore and wave reflection
•Does not address beach volatility and has the potential to increase it
•Increased footprint of structure, resulting in reduced beach width with potentially no beach at higher states of the tide over the longer-term as SLR</t>
  </si>
  <si>
    <t>•Doesn’t address cliff face erosion associated with flow of water course behind The Pillar
•Beach draw-down would still continue due to a hard backshore and wave reflection (although less than a seawall)
•Does not address beach volatility and has the potential to increase it
•Increased footprint of structure, resulting in reduced beach width with potentially no beach at higher states of the tide over the longer-term as SLR</t>
  </si>
  <si>
    <t>• Will continue to hold shoreline in a fixed position - over time this may become increasingly exposed to waves and tides
•Beach draw-down would still continue due to a hard backshore and wave reflection
•Does not address beach volatility and has the potential to increase it</t>
  </si>
  <si>
    <t>•More reflective structure at back of the beach would increase wave reflection and therefore beach erosion/draw-down
•Does not address beach volatility and has the potential to increase it
•Reduced beach width due to increased footprint of structure, resulting in reduced beach width with potentially no beach at higher states of the tide over the longer-term as SLR
•Will continue to hold shoreline in a fixed position - over time this may become increasingly exposed to waves and tides</t>
  </si>
  <si>
    <t>•More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t>
  </si>
  <si>
    <t>•More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
•Does not address problem of beach ramping, which is understood to increase the risk of overtopping</t>
  </si>
  <si>
    <t>•Does not directly impact coastal processes</t>
  </si>
  <si>
    <t>•Works with natural processes - i.e. replicates natural alongshore transport, but requires ongoing management
•Increase in beach width and volume should make the beach more resilient to storms 
•Would reinstate some of the natural buffer the beach provides against storm erosion, and erosion caused by movement eastwards (under longshore transport processes)</t>
  </si>
  <si>
    <t>•Potential sediment starvation and beach narrowing at the downdrift side of each timber groyne - this could reverse when wave direction switches
•Depending on placement could cause sediment starvation and beach erosion downdrift at east Seaton and Seaton Spit)
•Length of groynes need to consider the active zone of the beach where longshore transport takes place (i.e. any sub-tidal transport of material)</t>
  </si>
  <si>
    <t>•Spit could become narrow and lower in the short-term
•Increased risk of wave overtopping</t>
  </si>
  <si>
    <t>•More permeable beach in long-term would reduce reflective nature of the spit enabling it to respond dynamically to storms
•Reduced flood risk to Axe Yacht Club boat yard</t>
  </si>
  <si>
    <t>•More permeable beach in long-term would reduce reflective nature of the spit enabling it to respond dynamically to storms
•Reduced flood risk to properties on the east side of the estuary</t>
  </si>
  <si>
    <t>•Potential increase to height of spit, reducing the risk of overtopping</t>
  </si>
  <si>
    <t>•Spit prone to compaction, impermeability, cliffing and erosion leading to inability to respond to and recover from storms</t>
  </si>
  <si>
    <t>•Affects beach morphology and response of the beach to storms
•Potential for compaction and the associated problems (i.e. cliffing and beach erosion) remains if the dredged material is not washed out
•Increased turbidity, which could have impacts on the marine environment</t>
  </si>
  <si>
    <t>•Prevents exacerbation of current issues associated with burying dredged material in the spit
•More permeable beach in long-term - would reduce reflective nature of the spit enabling it to respond dynamically to storms</t>
  </si>
  <si>
    <t>•Works against natural processes in part, as natural accumulation of some of the sediment and build-up of mudflat/saltmarsh not taking place
•Increased turbidity of water column
•Risk that silt is washed back onshore</t>
  </si>
  <si>
    <t>•Works against natural processes in part, as natural accumulation of some of the sediment and build-up of mudflat/saltmarsh not taking place
•Increased turbidity of water column
•Risk that silt is washed back onshore once at sea</t>
  </si>
  <si>
    <t>•Potential sediment starvation and beach narrowing at the downdrift side of each timber groyne - this could reverse when wave direction switches
•Spit currently stable, groynes would intervene with natural mobility of beach and ability to respond to storms and recover
•Length of groynes need to consider the active zone of the beach where longshore transport takes place (i.e. any sub-tidal transport of material)</t>
  </si>
  <si>
    <t>•May destabilise back of spit making it more mobile, impacting on harbour</t>
  </si>
  <si>
    <t>n/a</t>
  </si>
  <si>
    <t>•Uncertain if the dredged material is suitable for this use - sediment testing required</t>
  </si>
  <si>
    <t>•No associated disadvantages to the environment</t>
  </si>
  <si>
    <t>•No associated advantage to the environment</t>
  </si>
  <si>
    <t xml:space="preserve">•Loss of ecological communities
•Potential risk of re-mobilisation of contaminated material </t>
  </si>
  <si>
    <t>•Function of harbour continued, bringing with it amenity value to local community</t>
  </si>
  <si>
    <t>•Function of harbour continued, bringing with it amenity value to local community
 •Promotes natural function of spit</t>
  </si>
  <si>
    <t>•Requires frequent replacement, which may contribute to relatively high whole life cost</t>
  </si>
  <si>
    <t>•Low cost option with good availability of materials
•Low cost for anticipated mitigation works (if any)</t>
  </si>
  <si>
    <t>• Likely low maintenance costs from a more robust flood defence
• Good access to the site due to proximity to West Seaton promenade</t>
  </si>
  <si>
    <t>• Low cost of initial maintenance</t>
  </si>
  <si>
    <t>• High capital cost if existing structure is replaced
• Increased maintenance costs as beach narrows in the future due to climate change</t>
  </si>
  <si>
    <t>• Reduces cliff erosion protection costs due to increased protection</t>
  </si>
  <si>
    <t>• Potentially low initial cost, based on volume required and method of transport.
• Low mitigation costs required due to similarity in beach material</t>
  </si>
  <si>
    <t>• Moderate maintenance costs expected, although dependent on rate of wear</t>
  </si>
  <si>
    <t>• High initial capital cost to install timber groynes
• May need to include recycling/recharge costs to provide required standard of protection</t>
  </si>
  <si>
    <t>• Low maintenance costs expected</t>
  </si>
  <si>
    <t>• High initial capital cost to install rock groynes
• May need to include recycling/recharge costs to provide required standard of protection</t>
  </si>
  <si>
    <t>• Low initial maintenance costs expected</t>
  </si>
  <si>
    <t>• Increasing maintenance costs expected as the beach area narrows as a consequence of climate change</t>
  </si>
  <si>
    <t>• Relatively low capital costs to upgrade existing structure
• Low initial maintenance costs expected</t>
  </si>
  <si>
    <t>• High capital costs to replace existing structure
• Increasing maintenance costs expected as the beach area narrows as a consequence of climate change</t>
  </si>
  <si>
    <t>• Relatively low initial capital costs</t>
  </si>
  <si>
    <t>• Potentially low initial cost, based on volume required and method of transport
• Low mitigation costs required due to similarity in beach material</t>
  </si>
  <si>
    <t>• Method of movement will determine cost. Expected that transport will be along the main beach area
• Requirements will increase over time as a consequence of sea level rise</t>
  </si>
  <si>
    <t>• Costs unknown though potentially very high
• Large costs associated with disposal of former dredge waste, requiring a permit</t>
  </si>
  <si>
    <t>• Potentially expensive initial cost for installation
• Expensive monitoring and maintenance
• Cost required to identify closure protocol</t>
  </si>
  <si>
    <t>• Potentially low initial cost for installation</t>
  </si>
  <si>
    <t>• Regular monitoring and maintenance</t>
  </si>
  <si>
    <t>• Increasing maintenance costs expected as the beach area narrows as a consequence of climate change
• Expensive future replacement of steel sheet pile is likely to be required</t>
  </si>
  <si>
    <t>• Moderate initial cost
• Low initial maintenance costs expected</t>
  </si>
  <si>
    <t>• An upgrade of the Check House Seawall would provide a more robust cliff toe to protect against coastal erosion. 
• A thicker layer of concrete could be added to improve the existing residual life of the structure. 
• Access to structure is good (via Fisherman's Gap).</t>
  </si>
  <si>
    <t>• Maintaining the West Walk Promenade wall would reduce the risk of cliff erosion
• Seawall maintenance would be relatively straightforward</t>
  </si>
  <si>
    <t>• Diminishing standard of protection over time due to climate change</t>
  </si>
  <si>
    <t>• The standard of protection will deteriorate over time due to climate change
• Narrowing beach (due to coastal squeeze) will expose the seawall to more significant wave conditions</t>
  </si>
  <si>
    <t>• Overtopping discharge managed by drainage, reducing flood risk to nearby properties</t>
  </si>
  <si>
    <t>• This option may require regular maintenance to ensure blockages do not affect the performance of the drains.
• Additional drainage capacity required to address additional overtopping as a consequence of climate change</t>
  </si>
  <si>
    <t>• Recharging the beach with new material would increase beach volume and width, reducing wave run-up and overtopping
• This option aligns with the SMP2 policy of Hold the Line across all epochs</t>
  </si>
  <si>
    <t>• More permeable beach area responds to wave energy, dissipating wave energy
• Reduced reflection from solid beach core reduces cliffing</t>
  </si>
  <si>
    <t>• Recharging the beach with new material would increase beach volume and width, reducing wave run-up and overtopping</t>
  </si>
  <si>
    <t>• Flood gates would reduce the risk of flood water propagating inland along Harbour Road</t>
  </si>
  <si>
    <t>• Flood gates and walls would reduce the risk of flood water propagating inland along Harbour Road and assets in the boat yard</t>
  </si>
  <si>
    <t>• Improving the local drainage would reduce the risk of flooding along Harbour Road, where overtopping is an issue</t>
  </si>
  <si>
    <t>• Preserves the existing defences and maintains flood protection to properties and protect cliffs from erosion</t>
  </si>
  <si>
    <t>• Preserves the existing defences and maintains flood protection to properties and protect cliffs from erosion
• Upgrading would allow the wall to be adapted to account for influence of climate change</t>
  </si>
  <si>
    <t>•Presents opportunities to improve discharge quality and the promotes the use of upland flood storage, which is assumed to have an associated flood reduction capacity
•Contributes to the WfD objectives</t>
  </si>
  <si>
    <t>•Social-economic benefit of protecting cliffs from erosion provides protection to homes, infrastructure and ensures community cohesion</t>
  </si>
  <si>
    <t>•Maintains exiting beach with no change to existing habitat</t>
  </si>
  <si>
    <t>•Social-economic benefit of protecting cliffs from erosion provides protection to homes, infrastructure and help to promote community cohesion</t>
  </si>
  <si>
    <t>•No known disadvantages to the environment</t>
  </si>
  <si>
    <t>•Some social-economic benefit of protecting cliffs from erosion to provide protection to homes, infrastructure etc but limited as option in isolation may not address cliff erosion from the top-down</t>
  </si>
  <si>
    <t>• Relatively high capital cost to replace existing structure and replace with new defences</t>
  </si>
  <si>
    <t>This option will be carried forward as a recommendation in the BMP.</t>
  </si>
  <si>
    <t>-</t>
  </si>
  <si>
    <t>•No associated disadvantages.</t>
  </si>
  <si>
    <t>•No associated advantages.</t>
  </si>
  <si>
    <t>•More permeable beach in long-term - would reduce reflective nature of the spit enabling it to respond dynamically to storms
•Removal of material could cause short term change to the morphology of the spit
•Risk that fines could be released into the wider system during removal works</t>
  </si>
  <si>
    <t>This option will be carried forward as a recommendation in the BMP.
Consider in combination with Option 43</t>
  </si>
  <si>
    <t xml:space="preserve">This option would provide a more robust structure, but has been discounted on the basis of costs. It may be considered in the future should more funds become available. </t>
  </si>
  <si>
    <t>Taking through to short-list to consider in more detail.</t>
  </si>
  <si>
    <t>•Low whole life cost, comprising initial capital expense to reduce groyne length
•Uncertain, but potentially low, maintenance costs</t>
  </si>
  <si>
    <t>•Will provide the required protection to the outfall structure
•Straightforward construction, with short programme of works
•Reduction in groundwater/drainage through the cliff at Old Beer Road will reduce likelihood of cliff saturation and failure</t>
  </si>
  <si>
    <t>•Gabions have a short design-life and would require frequent maintenance and replacement
•Without works to address the ongoing trend of erosion, it is likely that the existing issue of undermining and outflanking will continue
•Tidal working may be required in a more isolated part of the study area</t>
  </si>
  <si>
    <t>• Vertical structure may encourage beach draw down at the toe of the structure, helping to undermine the defence.</t>
  </si>
  <si>
    <t>• Costs associated with sourcing and transporting rock are currently high, particularly larger material from outside the UK
• Extension of revetment in narrow coastal area with tidal working conditions will increase cost</t>
  </si>
  <si>
    <t>• Low cost of initial upgrade if increasing thickness of existing structure
• Low maintenance of revised structure</t>
  </si>
  <si>
    <t>• Not straightforward to design and build, as a secondary seawall already exists; this would require retrofitting landward wall or replacement of the upper wall. Little space between upper wall and Promenade</t>
  </si>
  <si>
    <t>• Maintenance of the flood gates would be required to ensure they perform during extreme events
• Uncertainty over responsibility for the closure of the gates before storm events would have to be clarified</t>
  </si>
  <si>
    <t>•Relatively affordable option</t>
  </si>
  <si>
    <t>•Costs unknown at this stage</t>
  </si>
  <si>
    <t>•Prevents exacerbation of current issues associated with burying dredged material in the spit</t>
  </si>
  <si>
    <t>•Height increase provides protection function</t>
  </si>
  <si>
    <t>•No associated economic advantages</t>
  </si>
  <si>
    <t>•No associated economic disadvantages</t>
  </si>
  <si>
    <t>•Deposition of dredge material currently supports growth of vegetated shingle</t>
  </si>
  <si>
    <t>•Height of spit potentially reduced, removing element of protection provided</t>
  </si>
  <si>
    <t>•Not assessed on the basis that no suitable location for habitat creation at present, either in Axe Estuary or nearby otter Estuary</t>
  </si>
  <si>
    <t>No suitable location for habitat creation at present, either in Axe Estuary or nearby otter Estuary</t>
  </si>
  <si>
    <t xml:space="preserve">
•Costs unknown at this stage
•However, costs associated with pipe and licensing fees</t>
  </si>
  <si>
    <t>•Has the potential to be expensive</t>
  </si>
  <si>
    <t>•An expensive option, understood to be in the region of £250k/year (Bill Price)</t>
  </si>
  <si>
    <t>No room on site of Axe Yacht Club.</t>
  </si>
  <si>
    <t>Consider in Combination With Other Options</t>
  </si>
  <si>
    <t>•Compaction, impermeability, cliffing and erosion reduces integrity of the spit and therefore the standard of protection, working against benefit of height increase</t>
  </si>
  <si>
    <t>This is current practice, however, the Environment Agency would like to seek alternative options. Carried through on the basis that it may be an interim option, with a view for change going forward,</t>
  </si>
  <si>
    <t>•Prevents exacerbation of current issues associated with burying dredged material in the spit above MHWS, thereby improving integrity of the spit and in turn improving its function as a defence</t>
  </si>
  <si>
    <t>•Height of spit potentially reduced, removing element of protection provided
•MMO confirmed license required; until sediment sampling is completed and a decision made by MMO if allowed, then not possible to assess this option</t>
  </si>
  <si>
    <t xml:space="preserve">•Height of spit potentially reduced, removing element of protection provided
•Significant length of pipe would be required.
•MMO confirmed license required; until sediment sampling is completed and a decision made by MMO if allowed, then not possible to assess this option
</t>
  </si>
  <si>
    <t>•Height of spit potentially reduced, removing element of protection provided
•The amount of material dredged at a time is dependent on the capability of the dredger; at present, there is only scope to increase by 10-20%.
•Doesn't solve dredge disposal issue in isolation. Will need to be considered in combination</t>
  </si>
  <si>
    <t xml:space="preserve">This option doesn’t address the issue of disposing dredge material within the spit. </t>
  </si>
  <si>
    <t>Will depend on MMO licensing. However, if other options such as disposal on the ebb tide, via pipes are favourable, then likely to be discounted.</t>
  </si>
  <si>
    <t>•Height of spit potentially reduced, removing element of protection provided
•Prevents exacerbation of current issues associated with burying dredged material in the spit
•No room on site of Axe Yacht Club.</t>
  </si>
  <si>
    <t>•Height of spit potentially reduced, removing element of protection provided
•Prevents exacerbation of current issues associated with burying dredged material in the spit</t>
  </si>
  <si>
    <t>•Prevents exacerbation of current issues associated with burying dredged material in the spit above MHWS, thereby improving integrity of the spit and in turn improving its function as a defence
•Could negate the need for dredging if successful
•Material could be used alongside a beneficial-use/ground raising option (Options 3 and 4)</t>
  </si>
  <si>
    <t>A possible option, the impacts would need to be considered carefully, and potentially more detailed studies undertaken to better understand the changes that could take place to estuary flows and subsequent deposition</t>
  </si>
  <si>
    <t>•Would increase size of beach and therefore its value as an amenity, which may attract more beach users/visitors to the area.</t>
  </si>
  <si>
    <t>•Very high cost activity material would need to be sourced from an appropriate licensed dredge site in the area (nearest are offshore of Isle of Wight). 
• Requirements will increase over time as a consequence of sea level rise</t>
  </si>
  <si>
    <t>Flood gate at entrance to Axe Yacht Club
(Motts Option 1)</t>
  </si>
  <si>
    <t>Flood gate at top of slipway with walls around the boat yard
(Motts Option 5 - still being developed)</t>
  </si>
  <si>
    <t>Embankment at entrance to Axe Yacht Club
(Option 2)</t>
  </si>
  <si>
    <t>Flood gate at top of slipway with embankments
(Motts Option 6 - still being developed)</t>
  </si>
  <si>
    <r>
      <t xml:space="preserve">A flood gate effectively provides a barrier to a flood route out of the back of the Axe yacht Club, but does not prevent flooding of the Yacht Club itself. Consider in more detail in short-list. </t>
    </r>
    <r>
      <rPr>
        <sz val="11"/>
        <color theme="9"/>
        <rFont val="Calibri"/>
        <family val="2"/>
        <scheme val="minor"/>
      </rPr>
      <t>Environment Agency/Motts study to inform thinking?</t>
    </r>
  </si>
  <si>
    <t>• An embankment would reduce the risk of flood water propagating inland along Harbour Road</t>
  </si>
  <si>
    <t>•Does not protect the Axe Yacht Club from flooding</t>
  </si>
  <si>
    <t>A flood gate effectively provides a barrier to a flood route out of the back of the Axe yacht Club, but does not prevent flooding of the Yacht Club itself. Consider in more detail in short-list. Environment Agency/Motts study to inform thinking?</t>
  </si>
  <si>
    <t>• Flood gates and embankments would reduce the risk of flood water propagating inland along Harbour Road and assets in the boat yard</t>
  </si>
  <si>
    <t>•Uncertain if the dredged material is suitable for this use</t>
  </si>
  <si>
    <t>•Higher ground levels would provide a defence function and reduce the risk of overtopping/flooding via overtopping of the estuary walls</t>
  </si>
  <si>
    <t>•Uncertain if the dredged material is suitable for this use
•Uncertain if quantities could be used to provide sufficient ground levels
•Would require works to retain the material</t>
  </si>
  <si>
    <t>The suitability and feasibility of this option is questioned,. Not carried forward on this basis.</t>
  </si>
  <si>
    <t>Beneficial use if dredge material – ground raising. Use dredge material to raise ground levels in the Axe Yacht Club Boat Yard
(Option 4)</t>
  </si>
  <si>
    <t xml:space="preserve">Still an option in the running with the Environment Agency/Motts study. Provides protection to the Axe Yacht Club and flood risk area. </t>
  </si>
  <si>
    <t xml:space="preserve">• Relatively minor modification to existing structure
• Improved standard of protection due to higher crest level
• This option is in line with the SMP2 policy of Hold the Line across all epochs. </t>
  </si>
  <si>
    <t>• Deterioration in standard of protection over time due to influence of climate change</t>
  </si>
  <si>
    <t xml:space="preserve">• Quantities of beach material to be removed are unknown
• No existing procedure in place for disposal of dredged deposits
• Unlikely to substantially increase the standard of protection
• This option does not align with the SMP2 policy of No Active Intervention across all epochs. </t>
  </si>
  <si>
    <t>FCERM Issue Addressed - Including Reference To Table - Issues, current management practices and actions</t>
  </si>
  <si>
    <t>•Could intercept longshore sediment transport - potentially resulting in a net increase in beach level and volume, particularly to the east
•Will continue to hold shoreline in a fixed position - over time this will become increasingly exposed to waves and tides
•Risk of outflanking to the east may increase
•Does not address beach volatility and has the potential to increase it</t>
  </si>
  <si>
    <t>•Continue to prevent marine erosion of the cliff toe, therefore slowing the rate of cliff retreat - reduced input of sediment from cliffs, but this is mainly fines and as reported on in the Coastal Process Baseline report is unlikely to represent a substantial feed to the beaches
•Less reflection than a seawall, so potential for less beach draw-down
•Would not prevent longshore transport eastwards to Seaton, therefore limited impact on downdrift beach level and volume anticipated
•Potential to bury structure beneath beach and stabilise the shingle beach
•Assumed for there to be little change to the footprint of the structure compared to upgraded revetment, therefore less impact on beach</t>
  </si>
  <si>
    <t>•Continue to prevent marine erosion of the cliff toe, therefore slowing the rate of cliff retreat - reduced input of sediment from cliffs, but this is mainly fines and as reported on in the Coastal Process Baseline report is unlikely to represent a substantial feed to the beaches
•Less reflection than a seawall, so potential for less beach draw-down
•Would not prevent longshore transport eastwards to Seaton, therefore limited impact on downdrift beach level and volume anticipated
•Potential to bury structure beneath beach and stabilise the shingle beach</t>
  </si>
  <si>
    <t>This option would provide a more suitable standard of protection for the cliffs; it would also provide a more continues line of defence along the length of the cliffs between the rock revetment and check house seawall. Since this option only address a section of the eroding cliff, it would need to be considered in combination with other options.</t>
  </si>
  <si>
    <t>•Reduces the natural alongshore transport of sediment but does not completely inhibit alongshore transport
•Some cross-shore movement during storms may still occur - depending upon design
•Would stabilise the beach, providing a buffer to erosion
•Could be combined with recharge or recycling to provide a more resilient and reliable beach</t>
  </si>
  <si>
    <t>•Reduces the natural alongshore transport of sediment but does not completely inhibit alongshore transport
•Some cross-shore movement during storms may still occur - depending upon design (rock groynes may be better at achieving this than timber groynes)
•Would stabilise the beach, providing a buffer to erosion
•Could be combined with recharge or recycling to provide a more resilient and reliable beach</t>
  </si>
  <si>
    <t>•Social-economic benefit of providing protection to homes and infrastructure from flooding and would help to promote community cohesion</t>
  </si>
  <si>
    <t>Improve drainage behind the seawall to encourage water that has overtopped the defences to flow back to sea</t>
  </si>
  <si>
    <t>•In isolation the additional sediment to the overall beach system may be insufficient to account for fluctuations in longshore transport - may need to be done in combination with a beach control structure
•Sediment cycles are dependent on incident wave conditions and recycling would need to work with those not against
•Reduces volume of beach at eastern end so here the beach could become less robust</t>
  </si>
  <si>
    <t>•In isolation the additional sediment to the overall beach system may be insufficient to account for fluctuations in longshore transport - may need to be done in combination with a beach control structure
•New material needs to match sediment at site, or be slightly coarser to reduce transport rates
•Any recharge needs to take account of the existing problem of 'beach-ramping' and ensure the problem is not exacerbated</t>
  </si>
  <si>
    <t xml:space="preserve">• Differences in sediment distribution will result in changes to the existing beach profile and behaviour
• The source of suitable recharge material could be difficult to identify
•Would work best with addition of control structures (i.e. groynes) to retain new sediment in areas required (much as for beach recycling). Control structures would increase costs further as stated for timber/rock groynes
• A new access route may be needed through the seawall if plant cannot use the Fisherman's Gap or the Axe Yacht Club access </t>
  </si>
  <si>
    <t>• Rock groynes would retain sediment in localised areas and perform for design life
• Rock groynes are proven to work on shingle beaches
• A smaller number of groynes would be required in comparison to timber groynes.
• This option aligns with the SMP2 policy of Hold the Line across all epochs.</t>
  </si>
  <si>
    <t xml:space="preserve">• The groynes will require periodic maintenance 
• They have a larger and longer footprint than timber groynes
• A new access route may be needed through the seawall if plant cannot use the Fisherman's Gap or the Axe Yacht Club access 
</t>
  </si>
  <si>
    <t xml:space="preserve">•Social-economic benefit of providing protection to homes and infrastructure from flooding and would help to promote community cohesion
</t>
  </si>
  <si>
    <t>Upgrade existing walls (stone wall 1, sheet pile wall, stone wall 2) (this includes related monitoring, surveys etc and measures to address ALW Corrosion)</t>
  </si>
  <si>
    <t>Deposit dredge material within spit below MHWS</t>
  </si>
  <si>
    <t>•MMO confirmed that a license is required to deposit the dredged material below MHWS
Construction activities may directly impact on biological and geological features of the designated sites. 
•Works within the SSSI will need consent. Works within the MCZ will require consideration under the Marine and Coastal Access Act.
•Risk of contaminates entering the marine environment effecting food chains and designated species (birds)
•Direct impact through increased turbidity, indirect through reduced foraging opportunities</t>
  </si>
  <si>
    <t>Non-FCERM Issue</t>
  </si>
  <si>
    <t>Description of Non-FCERM Issue</t>
  </si>
  <si>
    <t>Rock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rock groynes are required in support of a recycling/recharge option.</t>
  </si>
  <si>
    <t>•Costs unknown at this stage
•Possible funding to come from third-party in support of option?</t>
  </si>
  <si>
    <t>A possible option, if funding were to come from Environment Agency/third-party in support of option?</t>
  </si>
  <si>
    <t>Will depend on MMO licensing. 
Could funding come from Environment Agency/third-party in support of option?</t>
  </si>
  <si>
    <t>Short List Appraisal</t>
  </si>
  <si>
    <t>Assumptions</t>
  </si>
  <si>
    <t>Assumptions - Source of information)</t>
  </si>
  <si>
    <t xml:space="preserve">PV Cost 
(20 year PV whole life cost) </t>
  </si>
  <si>
    <t>BCR</t>
  </si>
  <si>
    <t>Raw PF score</t>
  </si>
  <si>
    <t>Third party funding required</t>
  </si>
  <si>
    <t>Further Investigation Required to Refine Cost Estimates</t>
  </si>
  <si>
    <t>Summary Suitable Preferred Management Option (Y/N) (numbered notes provided in adjacent column)</t>
  </si>
  <si>
    <t>Coastal Processes</t>
  </si>
  <si>
    <t>Defences</t>
  </si>
  <si>
    <t>Economics</t>
  </si>
  <si>
    <t>Environment</t>
  </si>
  <si>
    <t>Numbered Notes on Summary Selection</t>
  </si>
  <si>
    <t>Carry Forward as Preferred Management Option</t>
  </si>
  <si>
    <r>
      <t xml:space="preserve">Creation  of a new entrance into the Yacht Club site off Trevelyan Road and add a barrier to existing entrance. </t>
    </r>
    <r>
      <rPr>
        <sz val="11"/>
        <color rgb="FFFF0000"/>
        <rFont val="Calibri"/>
        <family val="2"/>
        <scheme val="minor"/>
      </rPr>
      <t>Yacht Club would continue to flood?</t>
    </r>
  </si>
  <si>
    <t>•No substantial change to existing coastal processes
•Flooding of Axe Yacht Club boat yard would not be reduced</t>
  </si>
  <si>
    <t>Seaton Hole
(CBU 1)</t>
  </si>
  <si>
    <t>Cliff drainage scheme (shallow drainage measures, e.g. could comprise machine-excavated catch-drains of nominal 4m depth that intercept shallow groundwater before it reaches the coastline)</t>
  </si>
  <si>
    <t>Cliff drainage scheme (deep drainage measures, e.g. could involve drilling vertical boreholes in an array and pumping the water away / gravity drainage)</t>
  </si>
  <si>
    <t>Old Beer Road 
(CBU 2 + 3 + 4)</t>
  </si>
  <si>
    <t>Piling to limit expansion of the active landslide</t>
  </si>
  <si>
    <t>The Pillar
(CBU 5)</t>
  </si>
  <si>
    <t>Check House Seawall (CBU 6 + 7)</t>
  </si>
  <si>
    <t>58A</t>
  </si>
  <si>
    <t>58B</t>
  </si>
  <si>
    <t>58D</t>
  </si>
  <si>
    <t>58E</t>
  </si>
  <si>
    <t>58F</t>
  </si>
  <si>
    <t>58G</t>
  </si>
  <si>
    <t xml:space="preserve">•Would draw-down ground water below a critical level would reduce the rate of degradation and clifftop retreat </t>
  </si>
  <si>
    <t>•Would increase material strength in upper cliff would hold weak, weathered mudstone and Head deposits in place and allow vegetation to develop and further stabilise the weak materials
•May also allow large pre-failed blocks of mudstone on the cliff to be held in place</t>
  </si>
  <si>
    <t>•Would limit expansion of the active landslide</t>
  </si>
  <si>
    <t>•Negates costs associated with property demolition and relocating</t>
  </si>
  <si>
    <t>•Helps to reduce erosion rates and the associated socio-economic impact.</t>
  </si>
  <si>
    <t>•Refer to Option 58D above</t>
  </si>
  <si>
    <t xml:space="preserve">Still an option in the running with the Environment Agency/Motts study. </t>
  </si>
  <si>
    <t>Cliff-face stabilisation at (e.g. netting to stop lose material falling to the beach and rock bolts to hold blocks of failed bedrock in place)</t>
  </si>
  <si>
    <t>•Cliff stabilisation may cause a reduction in sediment supply to beach</t>
  </si>
  <si>
    <t>•Moderate initial capital cost
•Negates costs associated with property demolition and relocating</t>
  </si>
  <si>
    <t>Cliff-face stabilisation (e.g. netting to stop lose material falling to the beach and rock bolts to hold blocks of failed bedrock in place)</t>
  </si>
  <si>
    <t>•May lead to redesign and upgrade of local drainage to account for additional discharge with associated costs
•Relatively high cost when compared to shallow drainage options and stabilisation
•Technically challenging and potentially hazardous to undertaken this type of work near an active landslide
•In combination coats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t>
  </si>
  <si>
    <t>•Cliff stabilisation may cause a reduction in any sediment supplied to beach</t>
  </si>
  <si>
    <t xml:space="preserve">•No associated advantage to the environmental topic currently considered. </t>
  </si>
  <si>
    <t xml:space="preserve">•Loss of established ecological communities
•Potential risk of re-mobilisation of contaminated material 
• Construction based impacts to the local community from elevated noise, increased traffic (through the movement of plant and equipment) and temporary access restrictions to the beach. </t>
  </si>
  <si>
    <t>•No known disadvantages to the environment topics considered</t>
  </si>
  <si>
    <t>•Uncertain if the dredged material is suitable for this use - sediment testing required (geotechnical and environmental parameters require consideration)</t>
  </si>
  <si>
    <t xml:space="preserve">• Flood risk to the Yacht club </t>
  </si>
  <si>
    <t>• Maintaining the structure within it footprint may be considered permitted development (legal consultation required) but upgrading outside the existing footprint will likely require consent from the following organisations; Local Planning Authority, Environment Agency (environmental permitting) and the MMO.</t>
  </si>
  <si>
    <t>•Promenade would offer improve the amenity value and possibly improved access to the beach
•Social-economic benefit of protecting cliffs from erosion provides protection to homes, infrastructure and would help to promote community cohesion</t>
  </si>
  <si>
    <t>•Social-economic benefit of providing protection to homes and infrastructure from flooding and would help to promote community cohesion
•Increased beach width would improve the amenity resource</t>
  </si>
  <si>
    <t xml:space="preserve">• Construction based impacts to the local community from elevated noise, increased traffic (through the movement of plant and equipment) and temporary access restrictions to the beach. </t>
  </si>
  <si>
    <t>• Construction based impacts to the local community from elevated noise, increased traffic (through the movement of plant and equipment) and temporary access restrictions to the beach. 
•No provision for improvements on existing access routes (if that a project objective).</t>
  </si>
  <si>
    <t>•Increased beach width would improve the  amenity value and possibly improved access to the beach
•Social-economic benefit of protecting cliffs from erosion provides protection to homes, infrastructure and would help to promote community cohesion</t>
  </si>
  <si>
    <t>•Increased beach width would improve the amenity value and possibly improved access to the beach
•Social-economic benefit of protecting cliffs from erosion provides protection to homes, infrastructure and would help to promote community cohesion</t>
  </si>
  <si>
    <t>•Promotes a more naturally functioning coastline
•May promote improved access for fishermen across the beach, preventing them from opting to use alternative locations</t>
  </si>
  <si>
    <t>• The isolated location and narrow beach could mean that getting plant to site could be difficult, and a barge may be required.
• Narrow beach and full tidal cover at high tide also limits the working window.</t>
  </si>
  <si>
    <t>• Moderate initial capital cost
• Contributes to avoiding costs associated with property demolition and relocating</t>
  </si>
  <si>
    <t>• Contributes to avoiding costs associated with property demolition and relocating</t>
  </si>
  <si>
    <t xml:space="preserve">• Does not improve the current standard of protection
</t>
  </si>
  <si>
    <t>• Lower future maintenance costs to maintain newly designed rock structure</t>
  </si>
  <si>
    <t>• Costs associated with sourcing and transporting rock are currently high, particularly larger material from outside the UK
• Difficulties in reconstructing revetment in narrow coastal area with tidal working conditions will increase capital and future maintenance costs</t>
  </si>
  <si>
    <t xml:space="preserve">• A larger revetment structure will narrow the beach width
• Sourcing and transporting rock from outside the UK may be difficult
</t>
  </si>
  <si>
    <t>• Lower maintenance costs to maintain newly designed rock structure
• Good access to the site due to proximity to West Seaton promenade</t>
  </si>
  <si>
    <t>•Moderate initial capital cost
•Negates costs associated with property demolition and relocation</t>
  </si>
  <si>
    <t>•May lead to redesign and upgrade of local drainage to account for additional discharge with associated costs
•In combination costs also associated with required cliff drainage measures
•Costs are very approximate at this stage of options appraisal - it is difficult to price this option accurately as cost of GI, design and construction are unknown until the site is looked at it more detail/option details are refined</t>
  </si>
  <si>
    <t>•Would increase size of beach in the west and therefore its value as an amenity, which may attract more beach users/visitors to the area.</t>
  </si>
  <si>
    <t>• Very high cost activity material would need to be sourced from an appropriate licensed dredge site in the area (nearest are offshore of Isle of Wight). 
• Requirements will increase over time as a consequence of sea level rise
• Control structures would increase costs further as stated for timber/rock groynes</t>
  </si>
  <si>
    <t>• Timber groynes would retain sediment in localised areas, performing FCERM for approximately 100 years
• Timber groynes are proven to work on shingle beaches</t>
  </si>
  <si>
    <t>•Very high cost activity material would need to be sourced from an appropriate licensed dredge site in the area (nearest area is offshore of Isle of Wight). 
• Requirements will increase over time as a consequence of sea level rise</t>
  </si>
  <si>
    <t>• A smaller number of groynes would be required in comparison to timber groynes, due to expected wider spacing</t>
  </si>
  <si>
    <t>• Maintenance of the flood gates would be required to ensure they perform during extreme events
• Uncertainty over responsibility for the closure of the gates before storm events would have to be clarified
• Does not protect the Axe Yacht Club from flooding</t>
  </si>
  <si>
    <t>• Costs unknown at this stage, so no associated economic advantages</t>
  </si>
  <si>
    <t>• Potentially expensive to build</t>
  </si>
  <si>
    <t>• Prevents exacerbation of current issues associated with burying dredged material in the spit</t>
  </si>
  <si>
    <t>• Has no benefit to Axe yacht Club (Email comms, Tom Walling, Environment Agency)</t>
  </si>
  <si>
    <t>• Costs avoided of disposing of dredged material into trenches in the beach/spit</t>
  </si>
  <si>
    <t>• Associated with high costs (Email comms, Tom Walling, Environment Agency)</t>
  </si>
  <si>
    <t>• A wall in the place of the existing entrance would reduce the risk of flood water propagating inland along Harbour Road</t>
  </si>
  <si>
    <t>• Removed uncertainties associated with a flood gate.
• Flooding of the Axe Yacht Club boat yard would continue</t>
  </si>
  <si>
    <t>£6/m - Recycling</t>
  </si>
  <si>
    <t>£6852/m - Seawall
£7/m/year - Seawall maintenance</t>
  </si>
  <si>
    <t>£7/m - Seawall maintenance</t>
  </si>
  <si>
    <t xml:space="preserve">Uplifted cost of £5000/km year average from  Waveney DC, Suffolk DC and Env Agency ' Lowestoft to Thorpeness Coastal Process and Strategy Study, Vol 3 App C: Economics' Sept 2001  </t>
  </si>
  <si>
    <t>£681/m - Raise and modify seawall
£7/m/year - Seawall maintenance</t>
  </si>
  <si>
    <t xml:space="preserve">£35/m³ - Beach recharge </t>
  </si>
  <si>
    <t xml:space="preserve">Estimated cost from TVO for 20-65 Red Quartzite Gravel. Base date 2017. (£32/m3 was used for 18,000m3 area). This value was then increased to £35/m³ to account for profile spreading. </t>
  </si>
  <si>
    <t>•Uncertain maintenance costs are likely to increase over time due to climate change
•May require mitigation works at Beer, increasing the cost of the option</t>
  </si>
  <si>
    <t>Change Scenario - Carry Forward with Unlimited Funding</t>
  </si>
  <si>
    <t>Summary of Rationale for Discounting from Short-List</t>
  </si>
  <si>
    <t>Difficult to define as so many variables (social, environment etc; suggest discussing with Natural England if it would be an absolute no-no?</t>
  </si>
  <si>
    <t>•Promotes a more naturally functioning coastline
• Reduced beach volume (and therefore width at Beer) may promote improved access for fishermen across the beach, preventing them from opting to use alternative locations
• A reduction in beach slope at Beer (in response to reduced beach volume) may improve Beer's standing as a tourist location thereby increasing visitor numbers as beach access is simpler</t>
  </si>
  <si>
    <t>None</t>
  </si>
  <si>
    <t>See comment in Option 5</t>
  </si>
  <si>
    <t>•Works with natural processes - i.e. replicates natural alongshore transport, but requires ongoing management, potentially resulting in a net increase in beach level and volume along the beach to the east at Seaton
•Would reinstate some of the natural buffer the beach provides against storm erosion, and erosion caused by alongshore transport
•Could return the deposition area back to a 'healthy' beach volume (at least temporarily)
•Sediment with the same characteristics as the natural material could therefore be placed on the beach
•The addition of material to Seaton Hole would be controlled, rather than uncontrolled as under option 5, meaning works could be undertaken in response to critical conditions 
•Could be combined with improving beach usability for fishermen at Beer, through reducing beach width and steepness</t>
  </si>
  <si>
    <t>•May increase flood and coastal erosion risk at Beer, potentially requiring mitigation works
•Absence of beach control structures means that sediment can subsequently be transported away from the deposition area by alongshore processes
•May have only temporary benefit
•There is uncertainty if sufficient material available to provide required protection from erosion</t>
  </si>
  <si>
    <t>•Uncertainty over frequency of recycling activities required to provide standard of protection
•Diminishing standard of protection over time due to climate change</t>
  </si>
  <si>
    <t>•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 Construction based impacts to the local community from elevated noise, increased traffic (through the movement of plant and equipment) and temporary access restrictions to the beach.</t>
  </si>
  <si>
    <t>•Could reinstate cliff erosion at Kings Eye Hole and the adjacent cliffs around the Beer headland
•Influx of material may only be temporary; it is not certain if the rate of transport will continue as it will depend on available supply from further west
•Amount of material released may not be sufficient to substantially build the beaches at Seaton
•No guarantee that shingle will be transported will 'hug' coastline and could be transported across the bay
•In the absence of control structures, sediment can subsequently be transported away from the deposition area due to alongshore transport
•Wider impact on Beer would need to be considered</t>
  </si>
  <si>
    <t>•In isolation may be insufficient sediment (gains may not be equal to losses) in system
•Sediment cycles are dependent on incident wave conditions and recycling would need to work with those not against
•In the absence of control structures, sediment can subsequently be transported away from the deposition area due to alongshore transport
•Impact on natural beach morphology at Beer</t>
  </si>
  <si>
    <t>•Low mitigation costs required due to similarity in beach material</t>
  </si>
  <si>
    <t>This option replicates natural processes, can be controlled, and has the potential to overcome undesired beach width and steepness at Beer. However, the costs associated with this option are higher when compared to options for recycling within Seaton Bay, from east to west.</t>
  </si>
  <si>
    <t>This option has the potential to provide an influx of material to Seaton, but there is no guarantee that once released from the beach at Beer, the shingle will move around the Beer Headland to the beaches west of Seaton. There is also uncertainty as to whether the material released would be sufficient to form a beach with protective function against erosion. There are also a number of potential negative impacts at Beer, relating to the beach change and environmental impacts. For the purpose of defining options for protecting against flood and coastal erosion risk within the BMP study area, this option is not being taken forward as a preferred option. This doesn't mean that it can't be considered in the future should it be an option that EDDC would like to explore and implement using third-party funds.</t>
  </si>
  <si>
    <t xml:space="preserve">Maintain or replace existing outfall protection works (to address issues of undermining and outflanking). </t>
  </si>
  <si>
    <t>•Re-designed structure will require less maintenance than existing structure</t>
  </si>
  <si>
    <t xml:space="preserve">•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 reduction of beach material at Beer may result in reduced visitor numbers and an associated negative socio-economic impacts. 
•Increased rate of cliff erosion may have an associated negative socio-economic impacts, including reduced protection to homes, infrastructure and the community 
• Potential landscape / character/ visual impacts affecting views of and from designated landscapes
• Construction based impacts to the local community from elevated noise, increased traffic (through the movement of plant and equipment) and temporary access restrictions to the beach. </t>
  </si>
  <si>
    <t>• An upgrade of the revetment would provide a more robust cliff toe protecting against marine erosion.
• A new structure can be designed to manage toe scour and subsidence.
•Option aligns to SMP policy for coastline between Seaton Hole and Seaton.</t>
  </si>
  <si>
    <t>•Costs associated with sourcing and transporting rock are currently high, particularly larger material from outside the UK
•Elevated cost due to work in an isolated part of the site with restricted access and tidal working</t>
  </si>
  <si>
    <t>To be carried forward as a recommendation within the BMP</t>
  </si>
  <si>
    <t>• Requires ground investigation to support design
• May be damaged if alternative cliff erosion processes cause losses
• Would need to be completed alongside improvements to cliff toe protection</t>
  </si>
  <si>
    <t>• Contributes to local cliff stability, but does not address erosion at toe of cliff
• Relatively simple construction process, with short programme
•Works with the SMP policy principal of continued intervention to managed cliff recession</t>
  </si>
  <si>
    <t>• Contributes to local cliff stability, but does not address erosion at toe of cliff
•Works with the SMP policy principal of continued intervention to managed cliff recession</t>
  </si>
  <si>
    <t>• Requires ground investigation to support design
• May be damaged if alternative cliff erosion processes cause losses
• Would need to be considered in conjunction with cliff  toe protection</t>
  </si>
  <si>
    <t>• Requires ground investigation to support design
• May be damaged if alternative cliff erosion processes cause losses
• Would need to be considered in conjunction with cliff drainage</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</si>
  <si>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</si>
  <si>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</si>
  <si>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</si>
  <si>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Potential landscape / character/ visual impacts effecting views of and from designated landscapes
• Construction based impacts to the local community from elevated noise, increased traffic (through the movement of plant and equipment) and temporary access restrictions to the beach. 
• Any associated reduced beach width would mean reduction in the amenity value of the beach.</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</si>
  <si>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 Structures on the beach less reduce the amenity value, although a wider beach may be seen as an advantage
• Reduction beach width downdrift of the proposed structures may reduce the standard of protection currently offered to properties and businesses. </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</si>
  <si>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 Structures on the beach less reduce the amenity value, although a wider beach may be seen as an advantage
• Reduction beach width downdrift of the proposed structures may reduce the standard of protection currently offer to properties and businesses. </t>
  </si>
  <si>
    <t>• Potential landscape / character/ visual impacts effecting views of and from designated landscapes
•Construction risk to benthic ecological features, shellfish and fish from elevated suspended sediment. 
• Construction based impacts to the local community from elevated noise, increased traffic (through the movement of plant and equipment) and temporary access restrictions to the beach. 
• Will likely require consent from the following organisations; Local Planning Authority, Environment Agency (environmental permitting) and the MMO.</t>
  </si>
  <si>
    <t xml:space="preserve">• Potential landscape / character/ visual impacts effecting views of and from designated landscapes
• Construction based impacts to the local community from elevated noise, increased traffic (through the movement of plant and equipment) and temporary access restrictions to the beach. 
• Structures on the beach less reduce the amenity value, although a wider beach may be seen as an advantage
• Reduction beach width downdrift of the proposed structures may reduce the standard of protection currently offer to properties and businesses. </t>
  </si>
  <si>
    <t>Construction activities may directly impact on biological and geological features of the designated sites. 
•Works within the SSSI will need consent. Works within the MCZ will require consideration under the Marine and Coastal Access Act.
•Reduction in amenity value of the harbour and beach
•Removal of the promontory will likely impact on designated features of the European sites and will require further detailed consideration under the Habitats Regulations. 
•landscape and visual impact through changes in the coastal seascape</t>
  </si>
  <si>
    <t>landscape and connectivity with the beach</t>
  </si>
  <si>
    <t>• Relatively low cost as defence structure materials are already on site. 
•Capital costs associated only with reprofiling.</t>
  </si>
  <si>
    <t>• Increasing maintenance costs expected over time to address climate change
• Potentially large amount of beach excavation required to locate and reprofile rock structure</t>
  </si>
  <si>
    <t>Maintain 'old and new' revetment and re-profile by re-packing rock (i.e. improve/significantly extend the working life of the asset beyond it's original design)</t>
  </si>
  <si>
    <t>• An upgrade of the existing revetment would improve the existing standard of protection
•Option aligns to SMP policy for coastline between Seaton Hole and Seaton.
•Flexibility in use of material will allow the defences to be re-profiled over time to adjust to changes in incident conditions</t>
  </si>
  <si>
    <t>•Does improve the design life of the structure
• Work to maintain the revetment could be limited to localised areas in poor condition (as identified by the Condition Assessment).
•Flexibility in use of material will allow the defences to be re-profiled over time to adjust to changes in incident conditions
• Straightforward construction would be at a smaller scale than replacement, and is likely to take less time than upgrading the defences
•Option aligns to SMP policy for coastline between Seaton Hole and Seaton.</t>
  </si>
  <si>
    <t>Upgrade 'old and new' revetment with new rock (e.g. increase height and width)</t>
  </si>
  <si>
    <t xml:space="preserve">• A larger revetment structure will narrow the beach width for amenity use
• A larger revetment structure will narrow the beach width , which may result in stability issues when beach narrows further during storms
• Might struggle to source rock of specified size if Norwegian rock is unavailable.
</t>
  </si>
  <si>
    <t>•Prevents marine erosion of the cliff toe, therefore slowing the rate of cliff retreat - reduced input of sediment from cliffs, but this is mainly fines and as reported on in the Coastal Process Baseline report is unlikely to represent a substantial feed to the beaches
•Would not prevent longshore transport, therefore limited impact on downdrift beach level and volume anticipated
•Potential for draw-down and beach scour at toe of structure, due to wave reflection</t>
  </si>
  <si>
    <t>•Would not prevent longshore transport, therefore limited impact on downdrift beach level and volume anticipated
•Potential to bury structure beneath beach and stabilise the shingle beach
•Less reflection than a structure such as a seawall, so reduced risk of beach draw-down and scour</t>
  </si>
  <si>
    <t>•Continue to prevent marine erosion of the cliff toe for a longer period of time (due to increased robustness of the structure), therefore slowing the rate of cliff retreat
•Reduced input of sediment from cliffs, but this is mainly fines and as reported on in the Coastal Process Baseline report is unlikely to represent a substantial feed to the beaches
•Less reflection than a structure such as a seawall, so reduced risk of beach draw-down and scour</t>
  </si>
  <si>
    <t>•Continue to prevent marine erosion of the cliff toe, therefore slowing the rate of cliff retreat
•Would not prevent longshore transport, therefore limited impact on downdrift beach level and volume anticipated</t>
  </si>
  <si>
    <t>•Prevents marine erosion of the cliff toe, therefore slowing the rate of cliff retreat
•Would not prevent longshore transport, therefore limited impact on downdrift beach level and volume anticipated</t>
  </si>
  <si>
    <t>•Would not prevent longshore transport, therefore limited impact on downdrift beach level and volume anticipated</t>
  </si>
  <si>
    <t>• Replacing the gabion baskets with a seawall would provide an increased standard of protection for erosion, and prevent outflanking
• A new wall would provide a more uniform defence type would simplify maintenance activities
•Works with the SMP policy principal of continued intervention to managed cliff recession</t>
  </si>
  <si>
    <t>• An extension of the revetment would provide protection to the toe of the cliff west of Check House Seawall.
• Replacing the gabion baskets with a revetment would provide an increased standard of protection for erosion, and prevent outflanking of adjacent defence
•Works with the SMP policy principal of continued intervention to managed cliff recession</t>
  </si>
  <si>
    <t>This option would provide a more suitable standard of protection for the cliffs; it would also provide a more continues line of defence along the length of the cliffs between the rock revetment and Check House Seawall. Since this option only address a section of the eroding cliff, it would need to be considered in combination with other options.</t>
  </si>
  <si>
    <t>Maintain Check House Seawall</t>
  </si>
  <si>
    <t>• Maintaining the Check House Seawall would ensure there is continued cliff toe protection from coastal erosion.
• Good access to the site due to proximity to West Seaton promenade</t>
  </si>
  <si>
    <t>• Currently the steel reinforcement in the Check House Seawall is corroding, therefore residual life of the existing structure is limited
• Damage and failure to the existing structure may allow outflanking of the adjacent frontages.</t>
  </si>
  <si>
    <t xml:space="preserve">• Adding thicker concrete layer would not overcome the existing issue of corrosion to the reinforcement. This may be too significant for simple cleaning </t>
  </si>
  <si>
    <t>• Requires ground investigation to support design
• May be damaged if alternative cliff erosion processes cause losses
• Would need to be considered in conjunction with cliff stabilisation at toe</t>
  </si>
  <si>
    <t>• Requires ground investigation to support design
• May be damaged if alternative cliff erosion processes cause losses
• Would need to be completed alongside improvements to cliff toe protection
• Would need to be considered in conjunction with cliff stabilisation at toe</t>
  </si>
  <si>
    <t>•Requires ground investigation to support design
•May be damaged if alternative cliff erosion processes cause losses
•Would need to be considered in conjunction with cliff drainage</t>
  </si>
  <si>
    <t>•Requires ground investigation to support design
• May be damaged if alternative cliff erosion processes cause losses
•Would need to be considered in conjunction with cliff drainage</t>
  </si>
  <si>
    <t>Upgrading the existing structure would improve the standard of protection and design life of the structure, thereby potentially negating the need for a new structure. Since this option only address a section of the eroding cliff, it would need to be considered in combination with other options.</t>
  </si>
  <si>
    <t>•Reduced beach width due to increased footprint of structure, resulting in reduced beach width with potentially no beach at higher states of the tide over the longer-term as sea levels rise
•More reflective structure at back of the beach would increase wave reflection and therefore beach erosion/draw-down
•Does not address beach volatility and has the potential to increase it
•Will continue to hold shoreline in a fixed position - over time this may become increasingly exposed to waves and tides</t>
  </si>
  <si>
    <t>• Extending the East Walk Promenade to Seaton Hole would provide a more robust cliff toe (when compared to a rock revetment)</t>
  </si>
  <si>
    <t xml:space="preserve">• This option would require the removal of the existing defences that currently provide cliff toe protection
• It would also require substantial drainage works between the cliff and seawall
• There is potential for overtopping to deposit shingle onto the promenade which would then require movement/maintenance </t>
  </si>
  <si>
    <t>• High initial capital costs associated with construction of new structure
• Costs associated with removal of displaced shingle on top of seawall</t>
  </si>
  <si>
    <t>This is a very popular option for Seaton, however, there are significant costs associated with it. There are also associated negative impacts on coastal processes and the environment. It could be considered for more detailed appraisal should more funds become available.</t>
  </si>
  <si>
    <t>• Recycling material from the east to west would create a larger wider beach which could dissipate energy and provide a defence function.</t>
  </si>
  <si>
    <t>• This option could reduce the standard of protection at the eastern end of the study area
• It is also unclear if sufficient material would be available to provide an adequate defence level and standard of protection
• There is no certainty that the material will stay in place and provide necessary beach width/levels and therefore function without control structures
• A new access route may be required at the eastern end of beach. This could result in the beach being opened up and having a greater flood risk
• There would also be health and safety issues associated with plant movement on the beach</t>
  </si>
  <si>
    <t>• Beach recharge at Seaton Hole would create a larger wider beach which would dissipate energy and provide a defence function 
• The beach would remain mobile, with the capability to respond to storms.</t>
  </si>
  <si>
    <t>•In isolation the additional sediment to the overall beach system may be insufficient to account for fluctuations in longshore transport - may need to be done in combination with a beach control structure
•New material needs to match sediment at site, or be slightly coarser to reduce transport rates - the source of recharge material could be difficult to identify. Matching the material existing natural beach material may be challenging</t>
  </si>
  <si>
    <t>• Differences in sediment distribution will result in changes to the existing beach profile and behaviour
• The source of suitable recharge material could be difficult to identify
•Would work best with addition of control structures (i.e. groynes) to retain new sediment in areas required (much as for beach recycling). 
•Bringing material from offshore may be interrupted during poor weather conditions</t>
  </si>
  <si>
    <t>There are a number of uncertainties associated with this option, similarly to recycling - how much material is required, how frequently is recharge required, and would it stay in place without control structures? Therefore, it may also need to be considered along with a control structure(s), such as timber groynes. Considering the uncertainties relating to whether the material will stay in place, how much is required and expense of the option it has not been carried forward.</t>
  </si>
  <si>
    <t>•Could shift the risk spot further down drift</t>
  </si>
  <si>
    <t>• A large number of timber groynes would be required to be spaced closer together than rock groynes
•Could shift the risk spot further down drift</t>
  </si>
  <si>
    <t xml:space="preserve">Timber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timber groynes are required in support of a recycling/recharge option. </t>
  </si>
  <si>
    <t xml:space="preserve">Maintain the concrete / stone blockwork seawall. </t>
  </si>
  <si>
    <t>• Upgrading the West Walk Promenade Wall would reduce the risk of cliff erosion
• An upgraded wall may also account for climate change, and may improve the residual life of the structure</t>
  </si>
  <si>
    <t>• Structures would be required to the west to prevent cut-back and outflanking of the wall</t>
  </si>
  <si>
    <t>Maintain the existing concrete seawall .</t>
  </si>
  <si>
    <t xml:space="preserve">• Maintaining the concrete wall would provides sufficient protection against flood risk (overtopping)
• Access for maintenance is good
• This option is in line with the SMP2 policy of Hold the Line across all epochs. </t>
  </si>
  <si>
    <t>• Potentially high ongoing maintenance costs to ensure drainage is clear and functional during extreme events</t>
  </si>
  <si>
    <t>An option that works well with natural processes and can be controlled. Increasing the volume if the beach has the potential to provide improved defence function there, however, there are risks (increased risk of overtopping) associated with a reduced beach width at the eastern end. At this stage there are also some unknowns; how much material is required to be recycled, how often and most importantly would it stay in place without control structures? It may also need to be considered along with a control structure(s), such as timber groynes. This option would need to be considered in combination with other options.</t>
  </si>
  <si>
    <t>• Beach recycling would perform as a defence by increasing the beach volume and width to the west. 
• This option aligns with the SMP2 policy of Hold the Line across all epochs</t>
  </si>
  <si>
    <t>• The groynes will require maintenance or replacement post-20 years
• Uncertain of long term defence performance (beyond 20 years) due to sea level rise
• A large number of timber groynes would be required to be spaced closer together than rock groynes
• A new access route may be needed through the seawall if plant cannot use the Fisherman's Gap or the Axe Yacht Club access</t>
  </si>
  <si>
    <t>• Timber groynes would retain sediment in localised areas and perform for design life
• Timber groynes are proven to work on shingle beaches
• This option aligns with the SMP2 policy of Hold the Line across all epochs</t>
  </si>
  <si>
    <t>• Quantities of beach material to be removed are unknown
• No existing procedure in place for disposal of dredged deposits
• Unlikely to substantially increase the standard of protection</t>
  </si>
  <si>
    <t xml:space="preserve">• Differences in sediment distribution will result in changes to the existing beach profile and behaviour
• The source of suitable recharge material could be difficult to identify
•Would work best with addition of control structures (i.e. groynes) to retain new sediment in areas required (much as for beach recycling). Control structures would increase costs further as stated for timber/rock groynes
• This option does not align with the SMP2 policy of No Active Intervention across all epochs. </t>
  </si>
  <si>
    <t xml:space="preserve">• A large number of timber groynes would be required to be spaced closer together than rock groynes
• This option does not align with the SMP2 policy of No Active Intervention across all epochs. </t>
  </si>
  <si>
    <t xml:space="preserve">• This option does not align with the SMP2 policy of No Active Intervention across all epochs. </t>
  </si>
  <si>
    <t>• Local drainage improvements do not address extreme water level flood conditions
• Regular maintenance to ensure blockages do not affect the performance of the drainage improvements
•Option does not address failure of the steel sheet pile wall</t>
  </si>
  <si>
    <t>Y - assumes preferred option will be defined by Motts for the Environment Agency</t>
  </si>
  <si>
    <t>Carried forward on the basis that this option will assist to reduce erosion risk by maintaining the walls, and preventing use of harbour and all benefits that come with it.</t>
  </si>
  <si>
    <t>In Combination 1</t>
  </si>
  <si>
    <t>In Combination 2</t>
  </si>
  <si>
    <t>In Combination 3</t>
  </si>
  <si>
    <t>In Combination 4</t>
  </si>
  <si>
    <t>Cost</t>
  </si>
  <si>
    <t>1) West Seaton In-Combination Options (Erosion Risk)</t>
  </si>
  <si>
    <t>2) Seaton and West Axe Estuary In-Combination Options (Flood Risk)</t>
  </si>
  <si>
    <t>Motts Option</t>
  </si>
  <si>
    <t>3) East Axe Estuary (Erosion Risk)</t>
  </si>
  <si>
    <t>•Spit could become narrow and lower in the short-term
•Increased risk of wave run-up and overtopping</t>
  </si>
  <si>
    <t>• More permeable beach area responds to wave energy, dissipating wave energy
• Reduced reflection from solid beach core reduces cliffing
•Less cliffing removes issue of potential health and safety hazard</t>
  </si>
  <si>
    <t xml:space="preserve">
•Method of movement will determine cost, either by road or barge. If possible to move along coast from Beer, costs may be lower (but will still be higher than recycling from east Seaton to west Seaton (Option 33). If inland route, costs will be high.
•Requirements for recycling will increase over time as a consequence of sea level rise
•Uncertainty over frequency and therefore costs on an annual basis, making budgeting difficult</t>
  </si>
  <si>
    <t>A relatively low cost option and easy to implement, will require ongoing maintenance. However, the benefits achieved are unlikely to provide the protective function to the properties at risk from erosion and it is recommended that the works to improve the outfall protection works are included as part of Option 11. Going forward, consideration should be given to works completed by Devon County Council to reduce flooding on Old Beer Road and possible Upstream Flood Management. Instead, this option will be carried forward as a recommendation in the BMP.</t>
  </si>
  <si>
    <t>Upgrade concrete encased revetment (tie into adjacent rock revetment) or replace with a new structure (i.e. improve/significantly extend the working life of the asset beyond it's original design)</t>
  </si>
  <si>
    <t>Upgrade Check House Seawall (e.g. add a thicker concrete layer ) or replace with a new structure  (i.e. improve/significantly extend the working life of the asset beyond it's original design)</t>
  </si>
  <si>
    <t xml:space="preserve">Estimated using the EA Cost Estimation for Coastal Protection Guidance (2015)  pg. 14. Uplifted from £568/m in 2009.
Uplifted cost of £5000/km year average from  Waveney DC, Suffolk DC and Env Agency ' Lowestoft to Thorpeness Coastal Process and Strategy Study, Vol 3 App C: Economics' Sept 2001  </t>
  </si>
  <si>
    <t>An option that works well with natural processes and can be controlled. Increasing the volume if the beach at the western end has the potential to provide improved defence function there, however, there are risks (increased risk of overtopping) associated with a reduced beach width at the eastern end. At this stage there are also some unknowns; how much material is required to be recycled, how often and most importantly would it stay in place without control structures? It may also need to be considered along with a control structure(s), such as timber groynes. Since the option alone would not provide sufficient protection against erosion risks, it would need to be considered in combination with other options.</t>
  </si>
  <si>
    <t>• Timber groynes would retain sediment in localised areas, performing FCERM for approximately 100 years
• Timber groynes are proven to work on shingle beaches
•Could be used in combination with recycling to retain sediment on the beach.</t>
  </si>
  <si>
    <t>• The rock groynes would retain sediment in localised areas, performing FCERM for approximately 100 years
• A smaller number of groynes would be required in comparison to timber groynes, due to expected wider spacing
•Could be used in combination with recycling to retain sediment on the beach.</t>
  </si>
  <si>
    <t>The existing seawall provides sufficient protection against erosion and considering limited funding pot, the funds would be better spent on defences to the west in combination. Therefore, it is discounted from the short-list of options on this basis.</t>
  </si>
  <si>
    <t>A very expensive option, when existing defence provides sufficient defence function.</t>
  </si>
  <si>
    <t>Improving the drainage would have no significant impact technically or environmentally, and depending on design could be affordable. It addresses the problem of flooding behind the seawall due to overtopping, which may be a better approach than trying to reduce/stop overtopping via beach management (which comes with inherent uncertainties and costs). This option would need to be considered in combination with other options.</t>
  </si>
  <si>
    <t xml:space="preserve">• Reduces the standard of protection in the east
• It is also unclear if sufficient material would be available to provide an adequate defence level.
• There is no certainty that the material will stay in place and provide necessary beach width/levels and therefore function.
• This option will also require beach control structures to retain sediment in place.
• There would be HAS issues associated with plant movement on the beach
• A new access route may be needed through the seawall if plant cannot use the Fisherman's Gap or the Axe Yacht Club access.
• This option does not align with the SMP2 policy of No Active Intervention across all epochs. </t>
  </si>
  <si>
    <t>A Do Nothing option would be to continue as present (excluding management of dredge disposal process), unless reprofiling / recycling from the spit/beach is considered in the future (See Option 54), then this option would be appropriate.</t>
  </si>
  <si>
    <t>•More permeable beach in long-term - would reduce reflective nature of the spit enabling it to respond dynamically to storms
•Removal of material could cause short term change to the morphology of the spit
•Risk that fines could be released into the wider system during removal works
•As sea levels rise, the beach would be more permeable and therefore more likely to roll-back rather than erode and breach</t>
  </si>
  <si>
    <t>There are a number of uncertainties associated with this option, similarly to recycling - how much material is required, how frequently is recharge required, and would it stay in place without control structures? Therefore, it may also need to be considered along with a control structure(s), such as timber groynes. Considering the uncertainties outlined in the appraisal, the current stability of the spit, it is recommended that the SMP policy recommendation of No Active Intervention is continued via a 'Do Nothing Option' (excluding any works to rectify the deposition of dredge material.</t>
  </si>
  <si>
    <t>Timber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timber groynes are required in support of a recycling/recharge option. The option is also not aligned with the SMP2 policy if No Active Intervention.</t>
  </si>
  <si>
    <t>Rock groynes would help to stabilise the beach, however, there are risk associated with this type of structure, such as moving the site of erosion along the coast. They need to be designed accordingly ultimately the cost will depend on the number and configuration required. The available funds are unlikely to be sufficient for a groyne structure, so third-party funding will be required. Further still, it may be that some form of recycling/recharge is also required, or conversely, rock groynes are required in support of a recycling/recharge option. The option is also not aligned with the SMP2 policy if No Active Intervention.</t>
  </si>
  <si>
    <t>Maintain existing walls (stone wall 1, sheet pile wall, stone wall 2) (this includes related monitoring, surveys etc and measures to address ALW Corrosion, such as timing of replacement of sheet piles) (i.e. improve/significantly extend the working life of the asset beyond it's original design)</t>
  </si>
  <si>
    <t>Discounted on costs, but should be considered if more funding is available via third-party funds.</t>
  </si>
  <si>
    <t>Assumptions - Source of information</t>
  </si>
  <si>
    <t>£62/m³ - Excavate concrete
£17/m³ - Disposal of material</t>
  </si>
  <si>
    <t>£10.04/m² - Excavate mass concrete - Labour cost
£18.36/h - Excavate mass concrete - JCB 3CX/Montalbert 125 breaker cost
£200 - Assumed mobilisation and demobilisation
£5576/m - New rock revetment
£44,634 - Rock maintenance</t>
  </si>
  <si>
    <t xml:space="preserve">£7,000- Shallow drainage 
£5000 - Removal and replacement of silted gravel fill  </t>
  </si>
  <si>
    <t xml:space="preserve">
£70,000 - Deep drainage  
£400 - Annual Inspection </t>
  </si>
  <si>
    <t xml:space="preserve">£7,000 - Netting and rock bolting 
</t>
  </si>
  <si>
    <t xml:space="preserve">
Estimated order of magnitude cost range of £1,000 to £10,000  per CBU from CH2M expert. 70% of maximum taken to provide conservative but realistic estimate.
Not possible to be more accurate without GI works and detailed assessment of buildability
Assumed additional bolts needed every 20 years. Premature failure if cliff toe erodes
</t>
  </si>
  <si>
    <t>£113,142 - Rock maintenance</t>
  </si>
  <si>
    <t xml:space="preserve">£10,000 mob/demob rock gang , £16,500 per week , assumed 6 weeks work every 20 years 
CH2MHILL 'Stolford FAS options appraisal (2015), contractor priced from outline design drawings and quantity calcs 
</t>
  </si>
  <si>
    <t>£3765/m- Additional rock and reprofiling of existing rock groyne
£113,142- Rock maintenance</t>
  </si>
  <si>
    <t xml:space="preserve">Based on 2017 outline design cost from TVO for extension of rock groyne for West Beach at West Bay. Total cost for reprofiling is £320k for 85m structure 
£10,000 mob/demob rock gang , £16,500 per week , assumed 6 weeks work every 20 years 
CH2MHILL 'Stolford FAS options appraisal (2015), contractor priced from outline design drawings and quantity calcs 
</t>
  </si>
  <si>
    <t xml:space="preserve">£7,000*3CBU= £21,000 - Shallow drainage 
£15,000 - Removal and replacement of silted gravel fill </t>
  </si>
  <si>
    <t xml:space="preserve">Estimated order of magnitude cost range of £1,000 to £10,000  per CBU from CH2M expert. 70% of maximum taken to provide conservative but realistic estimate.
High level estimate for labour, plant and materials
Not possible to be more accurate without GI works and detailed assessment of buildability
</t>
  </si>
  <si>
    <t xml:space="preserve">
£70,000*3CBU= £210,000 - Deep drainage 
£1,200 - Annual inspection </t>
  </si>
  <si>
    <r>
      <rPr>
        <sz val="11"/>
        <color rgb="FFFF0000"/>
        <rFont val="Calibri"/>
        <family val="2"/>
        <scheme val="minor"/>
      </rPr>
      <t xml:space="preserve">
</t>
    </r>
    <r>
      <rPr>
        <sz val="11"/>
        <rFont val="Calibri"/>
        <family val="2"/>
        <scheme val="minor"/>
      </rPr>
      <t>Estimated order of magnitude cost range of £10,000 to £100,000 per CBU from CH2M expert. 70% of maximum taken to provide conservative but realistic estimate.</t>
    </r>
    <r>
      <rPr>
        <sz val="11"/>
        <color theme="1"/>
        <rFont val="Calibri"/>
        <family val="2"/>
        <scheme val="minor"/>
      </rPr>
      <t xml:space="preserve">
High level estimate for sending staff to site and reporting results
Not possible to be more accurate without GI works and detailed assessment of buildability
</t>
    </r>
  </si>
  <si>
    <t xml:space="preserve">£7,000*3CBU= £21,000 - Netting and rock bolting
</t>
  </si>
  <si>
    <r>
      <rPr>
        <sz val="11"/>
        <rFont val="Calibri"/>
        <family val="2"/>
        <scheme val="minor"/>
      </rPr>
      <t xml:space="preserve"> 
Estimated order of magnitude cost range of £1,000 to £10,000 per CBU from CH2M expert. 70% of maximum taken to provide conservative but realistic estimate.</t>
    </r>
    <r>
      <rPr>
        <sz val="11"/>
        <color theme="1"/>
        <rFont val="Calibri"/>
        <family val="2"/>
        <scheme val="minor"/>
      </rPr>
      <t xml:space="preserve">
Assumed additional bolts needed every 20 years. Premature failure if cliff toe erodes
Not possible to be more accurate without GI works and detailed assessment of buildability</t>
    </r>
  </si>
  <si>
    <t xml:space="preserve">£70,000*3CBU= £210,000 - Piling 
</t>
  </si>
  <si>
    <t>Estimated order of magnitude cost range of £10,000 to £100,000 per CBU from CH2M expert. 70% of maximum taken to provide conservative but realistic estimate.
Not possible to be more accurate without GI works and detailed assessment of buildability</t>
  </si>
  <si>
    <t xml:space="preserve">EA database - "SC080039 Cost Estimate for Coastal Protection 2015" (£700-5400) with 2007 base date. 
Uplifted cost of £5000/km year average from  Waveney DC, Suffolk DC and Env Agency ' Lowestoft to Thorpeness Coastal Process and Strategy Study, Vol 3 App C: Economics' Sept 2001  </t>
  </si>
  <si>
    <t>£5,576/m - Rock revetment
£3,425 - Rock maintenance</t>
  </si>
  <si>
    <t xml:space="preserve">Based on 2017 outline design cost from TVO for rock revetment at East Beach in West Bay. 
Assumed maintenance occurs at same time as adjacent areas, therefore £10,000 mob/demob rock gang already accounted for. Short length likely to require only 1 day at £16,500 per week. Work every 20 years 
 CH2MHILL 'Stolford FAS options appraisal (2015), contractor priced from outline design drawings and quantity calcs 
</t>
  </si>
  <si>
    <t xml:space="preserve">£7,000 - Shallow drainage 
£5000 - Removal and replacement of silted gravel fill </t>
  </si>
  <si>
    <t xml:space="preserve">Estimated order of magnitude cost range of £1,000 to £10,000 per CBU from CH2M expert. 70% of maximum taken to provide conservative but realistic estimate.
High level estimate for labour, plant and materials
Not possible to be more accurate without GI works and detailed assessment of buildability
</t>
  </si>
  <si>
    <t xml:space="preserve">
£70,000 - Deep drainage
£400 - Annual Inspection</t>
  </si>
  <si>
    <t>Estimated order of magnitude cost range of £10,000 to £100,000 per CBU from CH2M expert. 70% of maximum taken to provide conservative but realistic estimate. Not possible to be more accurate without GI works and detailed assessment of buildability
High level estimate for sending staff to site and reporting results
Not possible to be more accurate without GI works and detailed assessment of buildability</t>
  </si>
  <si>
    <t xml:space="preserve">£7,000 - Netting and rock bolting
</t>
  </si>
  <si>
    <t xml:space="preserve">Estimated order of magnitude cost range of £1,000 to £10,000 from CH2M expert. 70% of maximum taken to provide conservative but realistic estimate.
Not possible to be more accurate without GI works and detailed assessment of buildability
</t>
  </si>
  <si>
    <t xml:space="preserve">£7,000 - Netting and rock bolting </t>
  </si>
  <si>
    <t>£181,290 - cost per groyne
£1798 - initial annual maintenance per groyne
£839 - Subsequent annual maintenance of timber groyne
Groyne length: 50m
Across frontage: 900m
Spacing: 75m 
No of groynes: 13
13 timber groynes = £2,356,775</t>
  </si>
  <si>
    <r>
      <t xml:space="preserve">£322,602 - cost per groyne
</t>
    </r>
    <r>
      <rPr>
        <sz val="11"/>
        <rFont val="Calibri"/>
        <family val="2"/>
        <scheme val="minor"/>
      </rPr>
      <t>£58,336- maintenance costs per groyne 
Groyne length: 70m
Across frontage: 900m
Spacing: 150m 
No of groynes: 7
7 rock groynes = £2,258,211</t>
    </r>
  </si>
  <si>
    <t xml:space="preserve">
£79,.88/h - Drainage/pipework gang (small bore) LABOUR COST
£46.91/h - Drains/sewer (small bore) PLANT COST
£46.13/m - 3 No. 300mm Concrete pipe (2.5m-3m deep) 
</t>
  </si>
  <si>
    <t>£35/m³ - Beach recharge 
£6/m - Recycling</t>
  </si>
  <si>
    <t>£181,290 - cost per groyne
£1798 - annual maintenance per groyne
£839- Subsequent annual maintenance per groyne
Groyne length: 50m
Across frontage: 790m
Spacing: 75m 
No of groynes: 12
12 timber groynes = £2,084,840</t>
  </si>
  <si>
    <r>
      <t xml:space="preserve">£322,602 - cost per groyne
</t>
    </r>
    <r>
      <rPr>
        <sz val="11"/>
        <rFont val="Calibri"/>
        <family val="2"/>
        <scheme val="minor"/>
      </rPr>
      <t>£53,540 -  maintenance per groyne
Groyne length: 70m
Across frontage: 790m
Spacing: 150m 
No of groynes: 6
7 rock groynes = £2,032,390</t>
    </r>
  </si>
  <si>
    <t xml:space="preserve">£7m³ - Excavate material other than topsoil, rock or artificial hard material (2-5m using backacter and tractor loader machines)
£16/m³ - Disposal of excavated earth other than rock or artificial hard material
</t>
  </si>
  <si>
    <t>£181,290 - cost per groyne
£1798 - annual maintenance per groyne
£839 - subsequent annual maintenance per groyne 
Groyne length: 50m
Across frontage: 400m
Spacing: 75m 
No of groynes: 6
24 rock groynes = £1,142,130</t>
  </si>
  <si>
    <r>
      <t xml:space="preserve">£322,602 - cost per groyne
</t>
    </r>
    <r>
      <rPr>
        <sz val="11"/>
        <rFont val="Calibri"/>
        <family val="2"/>
        <scheme val="minor"/>
      </rPr>
      <t>£35,728- maintenance cost per groyne
Groyne length: 70m
Across frontage: 400m
Spacing: 150m 
No of groynes: 4
4 rock groynes = £1,193,626</t>
    </r>
  </si>
  <si>
    <t xml:space="preserve">
£79.88/h - Drainage/pipework gang (small bore) LABOUR COST
£46.91/h - Drains/sewer (small bore) PLANT COST
£46.13/m - 3 No. 300mm Concrete pipe (2.5m-3m deep) </t>
  </si>
  <si>
    <t xml:space="preserve">£1,311/m - Sheetpile repairs
£2,800 - ALWC surveying 
£7/m - Maintenance of stone walls
</t>
  </si>
  <si>
    <t xml:space="preserve">Average unit cost of repairs taken from 'Weymouth harbour sheet pile walls Inspection and condition survey'. See 'Weymouth pile cost sheet'.
Assumed 30hrs of engineers time at £60/hr plus £1000 expenses for boat access and other costs. 
 £5000/km year average from  Waveney DC, Suffolk DC and Env Agency ' Lowestoft to Thorpeness Coastal Process and Strategy Study, Vol 3 App C: Economics' Sept 2001  
</t>
  </si>
  <si>
    <t xml:space="preserve">£9496/m - Upgrade/replace sheet pile walls
£2,800 - ALW corrosion surveying 
£681/m - Upgrade of stone walls
</t>
  </si>
  <si>
    <t xml:space="preserve">SPONs Civil Engineering and Highway Works Price Book (2007), Class E: EXCAVATION, pg. 172
SPONs Civil Engineering and Highway Works Price Book (2007), Class E: EXCAVATION, pg. 173
Assumed that maintenance of remaining structure handled by existing revenue budget
</t>
  </si>
  <si>
    <t>Volume estimated based on 3,000 to 3,600m3 annual longshore transport rate stated in geomorphology baseline. The unit rate is estimated using the EA Cost Estimation for Coastal Protection Guidance (2015)  pg. 13 .  Unit base 2009.</t>
  </si>
  <si>
    <t>£393/m  - Gabion Wall
£143/m - maintenance of gabions</t>
  </si>
  <si>
    <t>Scottish Natural Heritage Dune Management Guide 2000 (range of between £50/m and £500/m)
Rate as above, assuming lower end rate for patching and replacement. Assume maintenance 5 yrs. after each replacement.</t>
  </si>
  <si>
    <t>SPONs Civil Engineering and Highway Works Price Book (2007), Class E: EXCAVATION, pg. 186
SPONs Civil Engineering and Highway Works Price Book (2007), PLANT COSTS - continued, pg. 129. Assume 1 day only to break out
Assumed rate based on general delivery and collection rates of plant online
Based on 2017 outline design cost from TVO for rock revetment at East Beach in West Bay
£10,000 mob/demob rock gang , £16,500 per week , assumed 2 weeks work every 20 years
 CH2MHILL 'Stolford FAS options appraisal (2015), contractor priced from outline design drawings and quantity calcs</t>
  </si>
  <si>
    <t xml:space="preserve">Estimated order of magnitude cost range of £1,000 to £10,000 per CBU from CH2M expert. 70% of maximum taken to provide conservative but realistic estimate.
High level estimate for labour, plant and materials
Not possible to be more accurate without GI works and detailed assessment of buildability
Assumed design life of 50 yrs., with replacement required at end of life. Premature failure if cliff toe erodes
</t>
  </si>
  <si>
    <t>Estimated order of magnitude cost range of £10,000 to £100,000 per CBU from CH2M expert. 70% of maximum taken to provide conservative but realistic estimate. Not possible to be more accurate without GI works and detailed assessment of buildability
High level estimate for sending staff to site and reporting results
Assumed design life of 50 yrs., with replacement required at end of life. Premature failure if cliff toe erodes</t>
  </si>
  <si>
    <t>Uplifted cost of £5000/km year average from  Waveney DC, Suffolk DC and Env Agency ' Lowestoft to Thorpeness Coastal Process and Strategy Study, Vol 3 App C: Economics' Sept 2001 . It is expected that these costs will be incurred during maintenance of the main seawall, therefore low rate is acceptable.</t>
  </si>
  <si>
    <t>£3,870/m - Extension of the seawall
£24/m³ -  Imported graded granular fill, crushed gravels or rock DTp 1A/B/C to structure using tractor load
£1/m³ - Compaction of granular fill adjacent to structure
£21/m³ - Rolled Asphalt (60mm deep base course + 40mm wearing course) 
£7/m - Maintenance of the additional length of seawall</t>
  </si>
  <si>
    <t xml:space="preserve">EA database - "SC080039 Cost Estimate for Coastal Protection 2015" (£700-5400) with 2007 base date. Assumed average rate due to long length
SPONs Civil Engineering and Highway Works Price Book (2007), Series 600: EARTHWORKS, pg. 392 (Assuming a 3m high wall and 6m wide promenade) 
SPONs Civil Engineering and Highway Works Price Book (2007), Series 600: EARTHWORKS, pg. 394 (Assuming a 3m high wall and 6m wide promenade) 
SPONs Civil Engineering and Highway Works Price Book (2007), Class R: ROADS AND PAVINGS, pg. 280
 £5000/km year average from  Waveney DC, Suffolk DC and Env Agency ' Lowestoft to Thorpeness Coastal Process and Strategy Study, Vol 3 App C: Economics' Sept 2001  
</t>
  </si>
  <si>
    <t xml:space="preserve">Volume estimated based on 3,000 to 3,600m3 annual longshore transport rate stated in geomorphology baseline. The unit rate is estimated using the EA Cost Estimation for Coastal Protection Guidance (2015)  pg. 13 .  Unit base 2009.
</t>
  </si>
  <si>
    <t xml:space="preserve">Cost per groyne - Average of case studies (unit base 2009) cited in the EA Cost Estimation for Coastal Protection Guidance (2015) pg. 17. Eastbourne and Waveney prices excluded due to long lengths
Initial maintenance - Suffolk Coastal District Council 2009 value from Waveney District Council referenced within the EA Cost Estimation for Coastal Protection Guidance (2015) 
Subsequent maintenance - Suffolk Coastal District Council 2009 value from Dover Coastal Defence maintenance referenced within the EA Cost Estimation for Coastal Protection Guidance (2015) </t>
  </si>
  <si>
    <t xml:space="preserve">Assuming 100m long groynes, based on average rates within EA Cost Estimation for Coastal Protection Guidance (2015)  pg. 18. Unit base 2009.
£10,000 mob/demob rock gang , £16,500 per week rate used. Assumed 2 days work per groyne every 20 years.
CH2MHILL 'Stolford FAS options appraisal (2015), contractor priced from outline design drawings and quantity calcs
</t>
  </si>
  <si>
    <t xml:space="preserve">SPONs Civil Engineering and Highway Works Price Book (2007), Class I: PIPEWORK- PIPES, pg. 206.  Assuming each pipe installation will take up to a week due to the road location and work required to get through the seawall. 
SPONs Civil Engineering and Highway Works Price Book (2007), Class I: PIPEWORK- PIPES, pg. 207. Assuming each pipe installation will take up to a week due to the road location and work required to get through the seawall. 
SPONs Civil Engineering and Highway Works Price Book (2007), Class I: PIPEWORK- PIPES, pg. 213.  Assuming each pipe extends approximately 8m from the road to the beach. </t>
  </si>
  <si>
    <t>Estimated cost from TVO for 20-65 Red Quartzite Gravel. Base date 2017. (£32/m3 was used for 18,000m3 area). This value was then increased to £35/m³ to account for profile spreading. 
Volume estimated based on 3,000 to 3,600m3 annual longshore transport rate stated in geomorphology baseline. The unit rate is estimated using the EA Cost Estimation for Coastal Protection Guidance (2015)  pg. 13 .  Unit base 2009.</t>
  </si>
  <si>
    <t>Assuming 100m long groynes, based on average rates within EA Cost Estimation for Coastal Protection Guidance (2015)  pg. 18. Unit base 2009.
£10,000 mob/demob rock gang , £16,500 per week rate used. Assumed 2 days work per groyne every 20 years.
CH2MHILL 'Stolford FAS options appraisal (2015), contractor priced from outline design drawings and quantity calcs</t>
  </si>
  <si>
    <t xml:space="preserve">
SPONs Civil Engineering and Highway Works Price Book (2007), Class E: Excavation, pg. 172
SPONs Civil Engineering and Highway Works Price Book (2007), Class E: Excavation, pg. 173
</t>
  </si>
  <si>
    <t xml:space="preserve">Average of case studies (unit base 2009) cited in the EA Cost Estimation for Coastal Protection Guidance (2015) pg. 17. Eastbourne and Waveney prices excluded due to long lengths
Suffolk Coastal District Council 2009 value from Waveney District Council referenced within the EA Cost Estimation for Coastal Protection Guidance (2015) 
Suffolk Coastal District Council 2009 value from Dover Coastal Defence maintenance referenced within the EA Cost Estimation for Coastal Protection Guidance (2015) 
</t>
  </si>
  <si>
    <t xml:space="preserve">
Cost Estimation for Fluvial Defences- A mean unit cost of £9148 was used. The 20th percentile cost per m was £4168 and the 80th percentile cost per m was £15,565. Assume sheetpile is fully replaced in year 2
Assumed 30hrs of engineers time at £60/hr plus £1000 expenses for boat access and other costs. 
 "SC080039 Cost Estimate for Coastal Protection 2015, pg. 14" - cost of raising a seawall (cost base - 2009)</t>
  </si>
  <si>
    <t xml:space="preserve">PV Cost 
(100 year PV whole life cost) </t>
  </si>
  <si>
    <t>•Could improve the defence function of the beach at Seaton Hole / Old Beer Road
•Sediment grade similar to Seaton, therefore no likely change to cross-shore profile
•The beach will remain mobile, which is therefore in line with SMP2 policy of Managed Realignment</t>
  </si>
  <si>
    <t>•Short-term increase in beach levels providing some defence function
•Reduces the frequency of maintenance and repair works by dissipating some incident wave energy before it reaches the existing defences
•The beach  will remain mobile, which is therefore in line with SMP2 policy of Managed Realignment</t>
  </si>
  <si>
    <t>•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 
 •Reduced beach width would mean reduced amenity value of the beach.</t>
  </si>
  <si>
    <t xml:space="preserve">•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•Impacts upstream unknown
•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</si>
  <si>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xml:space="preserve">•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</si>
  <si>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xml:space="preserve">•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</si>
  <si>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t>
  </si>
  <si>
    <t>•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 
 •Reduced beach width would mean reduced amenity value of the beach.</t>
  </si>
  <si>
    <t>Construction activities may directly impact on biological and geological features of the designated sites. 
•Works within the SSSI will need consent. Works within the MCZ will require consideration under the Marine and Coastal Access Act.
•Potential long-term risk of contaminate leaching into the marine environment</t>
  </si>
  <si>
    <t xml:space="preserve">•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 Potential landscape / character/ visual impacts effecting views of and from designated landscapes
• Construction based impacts to the local community from elevated noise, increased traffic (through the movement of plant and equipment) and temporary access restrictions to the beach. </t>
  </si>
  <si>
    <t xml:space="preserve">• All works in the SSSI must seek 'assent’ from Natural England/detail consultation with SNCBs and the Jurassic Coast Partnership in consideration of the potential risks to designated features. Feature at potentially at risk from the works: geological features, vegetated sea cliffs, soft maritime cliffs and slopes, vascular plant assemblage. 
• All works in the SAC require consideration of the habitat regulations through structured assessment and consultation with Natural England on the potential effects to designated features and on the integrity of the site. Features from the Sidmouth to West Bay SAC potentially at risk from works; vegetated shingle &amp; vegetated sea cliffs. Beer Quarry and Cave SAC; Bats (roosting sites)
• Construction based impacts to the local community from elevated noise, increased traffic (through the movement of plant and equipment) and temporary access restrictions to the beach. </t>
  </si>
  <si>
    <t>•Short-term pulse of sediment will move eastwards, supplying beaches at Seaton with an influx of material
•In the longer term, more sediment may be able to periodically bypass the groyne, feeding beach to the east at Seaton with a supply of material, potentially resulting in a net increase in beach level and volume.
•If material 'lands' on the beach at the western end of Seaton could reinstate some of the natural buffer the beach provides against storm erosion, and erosion caused by alongshore transport</t>
  </si>
  <si>
    <t>All</t>
  </si>
  <si>
    <t>Done</t>
  </si>
  <si>
    <t>No</t>
  </si>
  <si>
    <t>Improving the integrity of the structure and possibly tying into the adjacent rock revetment would provide more robust toe protection against erosion in the short-term. Would follow a similar footprint to present, with minimal impact of existing views of the coastline (in respect of the designated sites) The option aligns to the SMP policy for the frontage. Since this option only address a section of the eroding cliff, it would need to be considered in combination with other options.
The cliffs will continue to erode from the top down, so cliff stabilisation measures are recommended but as noted above cannot be funded by FCERM_GiA, only third party and for this reason options to protect against cliff instability due to groundwater saturation will be carried forward as a recommendation in the BMP.</t>
  </si>
  <si>
    <t>•Significant uncertainty in capital and maintenance costs
•May lead to redesign and upgrade of local drainage to account for additional discharge with associated costs
•In combination costs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</si>
  <si>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Cliff drainage will help to reduced cliff erosion via groundwater weathering, but should be considered alongside cliff stabilisation measures. Generally a cliff drainage scheme will have little if any impact on coastal processes; any material supplied to the beach would consist of fine grained material and is not reported to be a significant source of beach-building material. The success of cliff drainage will ultimately be dependent on the stability of the cliff toe, therefore this option would need to ensure that the cliff toe is sufficiently protected. 
This option cannot be funded by FCERM_GiA, only third party and for this reason it will be carried forward as a recommendation in the BMP.</t>
  </si>
  <si>
    <t>• May lead to redesign and upgrade of local drainage to account for additional discharge with associated costs
• Relatively high cost when compared to shallow drainage options and stabilisation
• In combination coats also associated with required cliff stabilisation measures
•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</si>
  <si>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 May lead to redesign and upgrade of local drainage to account for additional discharge with associated costs
• In combination coats also associated with required cliff drainage measures
•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</si>
  <si>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The existing defence is understood to be working well in places, but in some locations requires maintenance re-profiling. The structure protects the cliff toe from marine erosion and allows longshore and cross-shore process to continue, so although the beach would remain volatile, it would have the ability to 'repair itself' after any storm damage. The option aligns to the SMP policy for the frontage. Since this option only address a section of the eroding cliff, it would need to be considered in combination with other options.
The cliffs will continue to erode from the top down, so cliff stabilisation measures are recommended but as noted above cannot be funded by FCERM_GiA, only third party and for this reason options to protect against cliff instability due to groundwater saturation will be carried forward as a recommendation in the BMP.</t>
  </si>
  <si>
    <t>•May lead to redesign and upgrade of local drainage to account for additional discharge with associated costs
•In combination costs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</si>
  <si>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•May lead to redesign and upgrade of local drainage to account for additional discharge with associated costs
•Relatively high cost when compared to shallow drainage options and stabilisation
•Technically challenging and potentially hazardous to undertaken this type of work near an active landslide
•In combination coats also associated with required cliff stabilisation measures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</si>
  <si>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•May lead to redesign and upgrade of local drainage to account for additional discharge with associated costs
•In combination coats also associated with required cliff drainage measures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</si>
  <si>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 Very high capital and maintenance costs
• Ongoing maintenance of beach structures despite drainage works to protect from coastal erosion
•Costs are very approximate at this stage of options appraisal - it is difficult to price this option accurately as cost of GI, design and construction are unknown until the site is looked at it more detail/option details are refined
•Environment Agency confirmed that land slip mitigation options will not be funded by FCERM_GiA; therefore third-party contributions will ne required to proceed with this option.</t>
  </si>
  <si>
    <t>• Ongoing maintenance to address corrosion issues with reinforcement
• Increased maintenance costs as beach narrows in the future due to climate change
•The option does not improve or significantly extend it's useful life and therefore will not be funded by FCERM_GiA; therefore third-party contributions will be required to maintain the structure (for example EDDC maintenance budgets).</t>
  </si>
  <si>
    <t>Considering all appraisal aspects, this option does not improve or significantly extend the useful life of Check House Seawall and therefore will not be funded by FCERM_GiA; therefore third-party contributions will be required to maintain the structure (for example EDDC maintenance budgets).</t>
  </si>
  <si>
    <t>Considering all appraisal aspects, this option does not improve or significantly extend the useful life of Check House Seawall and therefore will not be funded by FCERM_GiA. However, the defence provides suitable protection and should be maintained via third party funding (E.g. EDDC maintenance budgets). This option should sit alongside all in-combination options for the eroding frontage along the western part of the BMP extent.</t>
  </si>
  <si>
    <t>This option is integral to this frontage, but it's maintenance cannot be funded via FCERM_GiA. Therefore, to be carried forward as a recommendation within the BMP</t>
  </si>
  <si>
    <t>Considering all appraisal aspects, this option does not improve or significantly extend the useful life of the seawall and therefore will not be funded by FCERM_GiA. However, the defence provides suitable protection and should be maintained via third party funding (e.g. Environment Agency maintenance budgets). This option should sit alongside all in-combination options for the eroding frontage along the western part of the BMP extent.</t>
  </si>
  <si>
    <t>Compaction of buried silt within the spit has resulted in the formation of a more rigid beach, which is less mobile and dynamic, making it more vulnerable to storms and failure. However, removal of the silt comes with disadvantages, relating to lowering of the crest height and volumes of silt required to be moved. Unless all of the silt is removed, there may  stull be buried layers within the spit. Attributed to this option is then the issue of disposing of the retrieved silt. Given that the spit/beach is generally stable and accreting at present, this option is not recommended. A solution to the problem of cliffing could be done to reprofile the beach and possibly move some shingle from the accreting end of the spit with the aim to improve the permeability and reduce run-up. The certainty and extent to which the standard of protection would be address is unknown, and therefore it is suggested that this option is progressed through third-party funding m rather than FCERM_GiA. Issues relating to health and safety could be addressed thought signage if appropriate. The SMP policy for the spit is No Active Intervention, any future works would need to consider this.</t>
  </si>
  <si>
    <t xml:space="preserve">This option is likely to be discounted by the Environment Agency/Motts study on the basis of cost and that there is no benefit to the Axe Yacht Club. Environment Agency/Motts study to inform thinking?
However, an alternative option to the current disposal of dredged material is required and some possible use beneficially still needs to be considered within the short-list.
Funding streams for this option need to be explored further, since maintenance funds may be available in addition to FCERM_GiA - if not, the option will need to be considered in combination with other options. </t>
  </si>
  <si>
    <t>This option does not address the main risk of erosion, therefore addressing failure of the walls would be a more preferable option and is more likely to be achievable via FCERM_GiA.</t>
  </si>
  <si>
    <t xml:space="preserve">This option will be carried forward as a recommendation in the BMP.
Consider in combination with Option 44 and Option 45.
Funding streams for this option need to be explored further, since maintenance funds may be available in addition to FCERM_GiA - if not, the option will need to be considered in combination with other options. </t>
  </si>
  <si>
    <t xml:space="preserve">This option will be carried forward as a recommendation in the BMP.
Funding streams for this option need to be explored further, since maintenance funds may be available in addition to FCERM_GiA - if not, the option will need to be considered in combination with other options. </t>
  </si>
  <si>
    <t>Drafted 01.11.2017 to 13.12.2018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</si>
</sst>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42" formatCode="_-&quot;£&quot;* #,##0_-;\-&quot;£&quot;* #,##0_-;_-&quot;£&quot;* &quot;-&quot;_-;_-@_-"/>
    <numFmt numFmtId="43" formatCode="_-* #,##0.00_-;\-* #,##0.00_-;_-* &quot;-&quot;??_-;_-@_-"/>
    <numFmt numFmtId="164" formatCode="&quot;£&quot;#,##0"/>
  </numFmts>
  <fonts count="19" x14ac:knownFonts="1">
    <font>
      <sz val="11"/>
      <color theme="1"/>
      <name val="Calibri"/>
      <family val="2"/>
      <scheme val="minor"/>
    </font>
    <font>
      <b/>
      <sz val="11"/>
      <color theme="1"/>
      <name val="Calibri"/>
      <family val="2"/>
      <scheme val="minor"/>
    </font>
    <font>
      <sz val="11"/>
      <color rgb="FFFF0000"/>
      <name val="Calibri"/>
      <family val="2"/>
      <scheme val="minor"/>
    </font>
    <font>
      <sz val="11"/>
      <name val="Calibri"/>
      <family val="2"/>
      <scheme val="minor"/>
    </font>
    <font>
      <b/>
      <sz val="11"/>
      <name val="Calibri"/>
      <family val="2"/>
      <scheme val="minor"/>
    </font>
    <font>
      <sz val="11"/>
      <color theme="9"/>
      <name val="Calibri"/>
      <family val="2"/>
      <scheme val="minor"/>
    </font>
    <font>
      <b/>
      <sz val="12"/>
      <color theme="1"/>
      <name val="Calibri"/>
      <family val="2"/>
      <scheme val="minor"/>
    </font>
    <font>
      <i/>
      <sz val="12"/>
      <color theme="1"/>
      <name val="Calibri"/>
      <family val="2"/>
      <scheme val="minor"/>
    </font>
    <font>
      <i/>
      <sz val="11"/>
      <color theme="1"/>
      <name val="Calibri"/>
      <family val="2"/>
      <scheme val="minor"/>
    </font>
    <font>
      <sz val="12"/>
      <color theme="1"/>
      <name val="Calibri"/>
      <family val="2"/>
      <scheme val="minor"/>
    </font>
    <font>
      <b/>
      <sz val="12"/>
      <name val="Calibri"/>
      <family val="2"/>
      <scheme val="minor"/>
    </font>
    <font>
      <sz val="12"/>
      <color theme="1"/>
      <name val="Calibri"/>
      <family val="2"/>
    </font>
    <font>
      <sz val="12"/>
      <color rgb="FFA6A6A6"/>
      <name val="Calibri"/>
      <family val="2"/>
      <scheme val="minor"/>
    </font>
    <font>
      <sz val="12"/>
      <color rgb="FFA6A6A6"/>
      <name val="Calibri"/>
      <family val="2"/>
    </font>
    <font>
      <b/>
      <sz val="12"/>
      <color rgb="FFFF0000"/>
      <name val="Calibri"/>
      <family val="2"/>
      <scheme val="minor"/>
    </font>
    <font>
      <b/>
      <sz val="12"/>
      <color theme="1"/>
      <name val="Calibri"/>
      <family val="2"/>
    </font>
    <font>
      <b/>
      <sz val="12"/>
      <name val="Calibri"/>
      <family val="2"/>
    </font>
    <font>
      <sz val="12"/>
      <name val="Calibri"/>
      <family val="2"/>
    </font>
    <font>
      <sz val="12"/>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92D050"/>
        <bgColor indexed="64"/>
      </patternFill>
    </fill>
    <fill>
      <patternFill patternType="solid">
        <fgColor theme="4"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1">
    <xf numFmtId="0" fontId="0" fillId="0" borderId="0"/>
  </cellStyleXfs>
  <cellXfs count="117">
    <xf numFmtId="0" fontId="0" fillId="0" borderId="0" xfId="0"/>
    <xf numFmtId="0" fontId="0" fillId="0" borderId="0" xfId="0" applyAlignment="1">
      <alignment vertical="center" wrapText="1"/>
    </xf>
    <xf numFmtId="0" fontId="0" fillId="0" borderId="1" xfId="0" applyBorder="1" applyAlignment="1">
      <alignment vertical="center" wrapText="1"/>
    </xf>
    <xf numFmtId="0" fontId="0" fillId="0" borderId="1" xfId="0" applyFill="1" applyBorder="1" applyAlignment="1">
      <alignment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0" xfId="0" applyFill="1" applyBorder="1" applyAlignment="1">
      <alignment vertical="center" wrapText="1"/>
    </xf>
    <xf numFmtId="0" fontId="0" fillId="0" borderId="1" xfId="0"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Border="1" applyAlignment="1">
      <alignment vertical="center" wrapText="1"/>
    </xf>
    <xf numFmtId="0" fontId="1" fillId="3" borderId="1" xfId="0" applyFont="1" applyFill="1" applyBorder="1" applyAlignment="1">
      <alignment vertical="center" wrapText="1"/>
    </xf>
    <xf numFmtId="0" fontId="1" fillId="0" borderId="0" xfId="0" applyFont="1" applyAlignment="1">
      <alignment vertical="center" wrapText="1"/>
    </xf>
    <xf numFmtId="0" fontId="1" fillId="3" borderId="0" xfId="0" applyFont="1" applyFill="1" applyAlignment="1">
      <alignment vertical="center" wrapText="1"/>
    </xf>
    <xf numFmtId="0" fontId="1" fillId="3" borderId="2" xfId="0" applyFont="1" applyFill="1" applyBorder="1" applyAlignment="1">
      <alignment vertical="center" wrapText="1"/>
    </xf>
    <xf numFmtId="0" fontId="4" fillId="3" borderId="2" xfId="0" applyFont="1" applyFill="1" applyBorder="1" applyAlignment="1">
      <alignment vertical="center" wrapText="1"/>
    </xf>
    <xf numFmtId="0" fontId="0" fillId="2" borderId="0" xfId="0" applyFill="1" applyAlignment="1">
      <alignment vertical="center" wrapText="1"/>
    </xf>
    <xf numFmtId="0" fontId="1" fillId="0" borderId="0" xfId="0" applyFont="1" applyAlignment="1">
      <alignment horizontal="center" vertical="center" wrapText="1"/>
    </xf>
    <xf numFmtId="0" fontId="0" fillId="0" borderId="0" xfId="0" applyFill="1" applyAlignment="1">
      <alignment vertical="center" wrapText="1"/>
    </xf>
    <xf numFmtId="0" fontId="0" fillId="0" borderId="0" xfId="0" applyBorder="1" applyAlignment="1">
      <alignment horizontal="center" vertical="center" wrapText="1"/>
    </xf>
    <xf numFmtId="0" fontId="0" fillId="0" borderId="0" xfId="0" applyFill="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vertical="center" wrapText="1"/>
    </xf>
    <xf numFmtId="0" fontId="0" fillId="0" borderId="5" xfId="0" applyBorder="1" applyAlignment="1">
      <alignment vertical="center" wrapText="1"/>
    </xf>
    <xf numFmtId="0" fontId="0" fillId="4" borderId="1" xfId="0" applyFill="1" applyBorder="1" applyAlignment="1">
      <alignment horizontal="center" vertical="center" wrapText="1"/>
    </xf>
    <xf numFmtId="0" fontId="0" fillId="3" borderId="1" xfId="0" applyFill="1" applyBorder="1" applyAlignment="1">
      <alignment horizontal="center" vertical="center" wrapText="1"/>
    </xf>
    <xf numFmtId="0" fontId="0" fillId="0" borderId="5" xfId="0" applyFill="1" applyBorder="1" applyAlignment="1">
      <alignment vertical="center" wrapText="1"/>
    </xf>
    <xf numFmtId="0" fontId="1" fillId="2" borderId="0" xfId="0" applyFont="1" applyFill="1" applyAlignment="1">
      <alignment vertical="center"/>
    </xf>
    <xf numFmtId="0" fontId="0" fillId="2" borderId="0" xfId="0" applyFill="1" applyAlignment="1">
      <alignmen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3" fillId="0" borderId="5" xfId="0" applyFont="1" applyBorder="1" applyAlignment="1">
      <alignment vertical="center" wrapText="1"/>
    </xf>
    <xf numFmtId="0" fontId="4" fillId="3" borderId="2"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0" fillId="6" borderId="1" xfId="0" applyFill="1" applyBorder="1" applyAlignment="1">
      <alignment vertical="center" wrapText="1"/>
    </xf>
    <xf numFmtId="0" fontId="0" fillId="6" borderId="1" xfId="0" applyFill="1" applyBorder="1" applyAlignment="1">
      <alignment horizontal="center" vertical="center" wrapText="1"/>
    </xf>
    <xf numFmtId="0" fontId="5" fillId="6" borderId="1" xfId="0" applyFont="1" applyFill="1" applyBorder="1" applyAlignment="1">
      <alignment vertical="center" wrapText="1"/>
    </xf>
    <xf numFmtId="0" fontId="3" fillId="6" borderId="1" xfId="0" applyFont="1" applyFill="1" applyBorder="1" applyAlignment="1">
      <alignment vertical="center" wrapText="1"/>
    </xf>
    <xf numFmtId="0" fontId="0" fillId="3" borderId="1" xfId="0" applyFill="1" applyBorder="1" applyAlignment="1">
      <alignment vertical="center" wrapText="1"/>
    </xf>
    <xf numFmtId="0" fontId="1" fillId="3"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0" fillId="3" borderId="2" xfId="0" applyFill="1" applyBorder="1" applyAlignment="1">
      <alignment vertical="center" wrapText="1"/>
    </xf>
    <xf numFmtId="0" fontId="6" fillId="3" borderId="1" xfId="0" applyFont="1" applyFill="1" applyBorder="1" applyAlignment="1">
      <alignment vertical="center" wrapText="1"/>
    </xf>
    <xf numFmtId="0" fontId="0" fillId="0" borderId="3" xfId="0" applyFill="1" applyBorder="1" applyAlignment="1">
      <alignment vertical="center" wrapText="1"/>
    </xf>
    <xf numFmtId="0" fontId="0" fillId="6" borderId="3" xfId="0" applyFill="1" applyBorder="1" applyAlignment="1">
      <alignment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6" fillId="3" borderId="1" xfId="0" applyFont="1" applyFill="1" applyBorder="1" applyAlignment="1">
      <alignment horizontal="left" vertical="center" wrapText="1"/>
    </xf>
    <xf numFmtId="0" fontId="3" fillId="0" borderId="0" xfId="0" applyFont="1" applyFill="1" applyBorder="1" applyAlignment="1">
      <alignment vertical="center" wrapText="1"/>
    </xf>
    <xf numFmtId="0" fontId="1" fillId="3" borderId="6" xfId="0" applyFont="1" applyFill="1" applyBorder="1" applyAlignment="1">
      <alignment vertical="center" wrapText="1"/>
    </xf>
    <xf numFmtId="0" fontId="3" fillId="4" borderId="1" xfId="0" applyFont="1" applyFill="1" applyBorder="1" applyAlignment="1">
      <alignment vertical="center" wrapText="1"/>
    </xf>
    <xf numFmtId="0" fontId="0" fillId="4" borderId="1" xfId="0" applyFill="1" applyBorder="1" applyAlignment="1">
      <alignment vertical="center" wrapText="1"/>
    </xf>
    <xf numFmtId="0" fontId="0" fillId="0" borderId="7" xfId="0" applyFill="1" applyBorder="1" applyAlignment="1">
      <alignment vertical="center" wrapText="1"/>
    </xf>
    <xf numFmtId="0" fontId="6" fillId="3"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0" borderId="3" xfId="0" applyFont="1" applyFill="1" applyBorder="1" applyAlignment="1">
      <alignment vertical="center" wrapText="1"/>
    </xf>
    <xf numFmtId="0" fontId="0" fillId="0" borderId="3" xfId="0" applyBorder="1" applyAlignment="1">
      <alignment horizontal="center" vertical="center" wrapText="1"/>
    </xf>
    <xf numFmtId="0" fontId="0" fillId="0" borderId="3" xfId="0" applyFill="1" applyBorder="1" applyAlignment="1">
      <alignment horizontal="center" vertical="center" wrapText="1"/>
    </xf>
    <xf numFmtId="0" fontId="0" fillId="4" borderId="3" xfId="0" applyFill="1" applyBorder="1" applyAlignment="1">
      <alignment horizontal="center" vertical="center" wrapText="1"/>
    </xf>
    <xf numFmtId="0" fontId="0" fillId="0" borderId="0" xfId="0" applyFill="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8" fillId="0" borderId="1" xfId="0" applyFont="1" applyFill="1" applyBorder="1" applyAlignment="1">
      <alignment horizontal="center" vertical="center" wrapText="1"/>
    </xf>
    <xf numFmtId="0" fontId="0" fillId="7" borderId="3" xfId="0" applyFill="1" applyBorder="1" applyAlignment="1">
      <alignment horizontal="center" vertical="center" wrapText="1"/>
    </xf>
    <xf numFmtId="0" fontId="3" fillId="0" borderId="0" xfId="0" applyFont="1" applyFill="1" applyAlignment="1">
      <alignment vertical="center" wrapText="1"/>
    </xf>
    <xf numFmtId="2" fontId="10" fillId="3" borderId="1" xfId="0" applyNumberFormat="1" applyFont="1" applyFill="1" applyBorder="1" applyAlignment="1">
      <alignment horizontal="center" vertical="center" wrapText="1"/>
    </xf>
    <xf numFmtId="9" fontId="10" fillId="3" borderId="1" xfId="0" applyNumberFormat="1" applyFont="1" applyFill="1" applyBorder="1" applyAlignment="1">
      <alignment horizontal="center" vertical="center" wrapText="1"/>
    </xf>
    <xf numFmtId="0" fontId="10" fillId="3" borderId="1" xfId="0" applyFont="1" applyFill="1" applyBorder="1" applyAlignment="1">
      <alignment horizontal="center"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9" fillId="0" borderId="0" xfId="0" applyFont="1" applyAlignment="1">
      <alignment horizontal="center" vertical="center"/>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0" fontId="15" fillId="3" borderId="1" xfId="0" applyFont="1" applyFill="1" applyBorder="1" applyAlignment="1">
      <alignment horizontal="center" vertical="center" wrapText="1"/>
    </xf>
    <xf numFmtId="0" fontId="12" fillId="0" borderId="0" xfId="0" applyFont="1" applyBorder="1" applyAlignment="1">
      <alignment horizontal="left" vertical="center" wrapText="1"/>
    </xf>
    <xf numFmtId="0" fontId="12" fillId="0" borderId="0" xfId="0" applyFont="1" applyBorder="1" applyAlignment="1">
      <alignment horizontal="center" vertical="center" wrapText="1"/>
    </xf>
    <xf numFmtId="0" fontId="13" fillId="0" borderId="0" xfId="0" applyFont="1" applyBorder="1" applyAlignment="1">
      <alignment horizontal="center" vertical="center" wrapText="1"/>
    </xf>
    <xf numFmtId="0" fontId="16" fillId="3" borderId="1" xfId="0" applyFont="1" applyFill="1" applyBorder="1" applyAlignment="1">
      <alignment horizontal="center" vertical="center" wrapText="1"/>
    </xf>
    <xf numFmtId="0" fontId="18" fillId="0" borderId="1" xfId="0" applyFont="1" applyBorder="1" applyAlignment="1">
      <alignment horizontal="center" vertical="center"/>
    </xf>
    <xf numFmtId="0" fontId="9" fillId="0" borderId="0" xfId="0" applyFont="1" applyAlignment="1">
      <alignment vertical="center"/>
    </xf>
    <xf numFmtId="0" fontId="9" fillId="0" borderId="1" xfId="0" applyFont="1" applyBorder="1" applyAlignment="1">
      <alignment vertical="center" wrapText="1"/>
    </xf>
    <xf numFmtId="0" fontId="14" fillId="0" borderId="0" xfId="0" applyFont="1" applyAlignment="1">
      <alignment vertical="center"/>
    </xf>
    <xf numFmtId="0" fontId="10" fillId="3" borderId="1" xfId="0" applyFont="1" applyFill="1" applyBorder="1" applyAlignment="1">
      <alignment vertical="center"/>
    </xf>
    <xf numFmtId="43" fontId="18" fillId="0" borderId="1" xfId="0" applyNumberFormat="1" applyFont="1" applyBorder="1" applyAlignment="1">
      <alignment horizontal="center" vertical="center"/>
    </xf>
    <xf numFmtId="9" fontId="18" fillId="0" borderId="1" xfId="0" applyNumberFormat="1" applyFont="1" applyBorder="1" applyAlignment="1">
      <alignment horizontal="center" vertical="center"/>
    </xf>
    <xf numFmtId="42" fontId="18" fillId="0" borderId="1" xfId="0" applyNumberFormat="1" applyFont="1" applyBorder="1" applyAlignment="1">
      <alignment horizontal="center" vertical="center"/>
    </xf>
    <xf numFmtId="164" fontId="17"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42" fontId="0" fillId="0" borderId="1" xfId="0" applyNumberFormat="1" applyFill="1" applyBorder="1" applyAlignment="1">
      <alignment vertical="center" wrapText="1"/>
    </xf>
    <xf numFmtId="0" fontId="0" fillId="2" borderId="1" xfId="0" applyFill="1" applyBorder="1" applyAlignment="1">
      <alignment horizontal="center" vertical="center" wrapText="1"/>
    </xf>
    <xf numFmtId="0" fontId="3" fillId="2" borderId="1" xfId="0" applyFont="1" applyFill="1" applyBorder="1" applyAlignment="1">
      <alignment vertical="center" wrapText="1"/>
    </xf>
    <xf numFmtId="0" fontId="0" fillId="2" borderId="3" xfId="0" applyFill="1" applyBorder="1" applyAlignment="1">
      <alignment vertical="center" wrapText="1"/>
    </xf>
    <xf numFmtId="42" fontId="0" fillId="2" borderId="1" xfId="0" applyNumberFormat="1" applyFill="1" applyBorder="1" applyAlignment="1">
      <alignment vertical="center" wrapText="1"/>
    </xf>
    <xf numFmtId="42" fontId="18" fillId="6" borderId="1" xfId="0" applyNumberFormat="1" applyFont="1" applyFill="1" applyBorder="1" applyAlignment="1">
      <alignment horizontal="center" vertical="center" wrapText="1"/>
    </xf>
    <xf numFmtId="164" fontId="17" fillId="6" borderId="1" xfId="0" applyNumberFormat="1" applyFont="1" applyFill="1" applyBorder="1" applyAlignment="1">
      <alignment horizontal="center" vertical="center" wrapText="1"/>
    </xf>
    <xf numFmtId="42" fontId="11" fillId="0" borderId="1" xfId="0" applyNumberFormat="1" applyFont="1" applyBorder="1" applyAlignment="1">
      <alignment horizontal="center" vertical="center" wrapText="1"/>
    </xf>
    <xf numFmtId="0" fontId="0" fillId="0" borderId="1" xfId="0" applyFill="1" applyBorder="1" applyAlignment="1">
      <alignment horizontal="left" vertical="center" wrapText="1"/>
    </xf>
    <xf numFmtId="6" fontId="0" fillId="0" borderId="1" xfId="0" applyNumberFormat="1" applyFill="1" applyBorder="1" applyAlignment="1">
      <alignment horizontal="left"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6" xfId="0" applyBorder="1" applyAlignment="1">
      <alignment horizontal="center" vertical="center" wrapText="1"/>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0" fillId="3" borderId="5" xfId="0" applyFill="1" applyBorder="1" applyAlignment="1">
      <alignment horizontal="center" vertical="center" wrapText="1"/>
    </xf>
    <xf numFmtId="0" fontId="6" fillId="3" borderId="1" xfId="0" applyFont="1" applyFill="1" applyBorder="1" applyAlignment="1">
      <alignment horizontal="center" vertical="center" wrapText="1"/>
    </xf>
    <xf numFmtId="0" fontId="0" fillId="7" borderId="2" xfId="0" applyFill="1" applyBorder="1" applyAlignment="1">
      <alignment horizontal="center" vertical="center" wrapText="1"/>
    </xf>
    <xf numFmtId="0" fontId="0" fillId="7" borderId="8" xfId="0" applyFill="1" applyBorder="1" applyAlignment="1">
      <alignment horizontal="center" vertical="center" wrapText="1"/>
    </xf>
    <xf numFmtId="0" fontId="0" fillId="7" borderId="6" xfId="0"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F%20calculator_short%20list%20options_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PV Calculator"/>
      <sheetName val="Summary Results"/>
      <sheetName val="PF Calc_combo_1"/>
      <sheetName val="PF Calc_combo_2"/>
      <sheetName val="PF Calc_combo_3"/>
      <sheetName val="PF Calc_combo_4"/>
      <sheetName val="PF Calc_combo_5"/>
      <sheetName val="PF Calc_combo_6"/>
      <sheetName val="PF Calc_combo_7"/>
      <sheetName val="PF Calc_8"/>
      <sheetName val="PF Calc_combo_9"/>
      <sheetName val="PF Calc_combo_10"/>
      <sheetName val="PF Calc_combo_11"/>
      <sheetName val="PF Calc_combo_12"/>
      <sheetName val="Discount Rates &amp; Assumptions"/>
      <sheetName val="Map of Deprivation"/>
    </sheetNames>
    <sheetDataSet>
      <sheetData sheetId="0"/>
      <sheetData sheetId="1"/>
      <sheetData sheetId="2">
        <row r="3">
          <cell r="E3">
            <v>996583.74499632185</v>
          </cell>
          <cell r="F3">
            <v>5.5264838782016534</v>
          </cell>
          <cell r="G3">
            <v>0.51524033913724054</v>
          </cell>
          <cell r="H3">
            <v>483103.59824575571</v>
          </cell>
        </row>
        <row r="4">
          <cell r="E4">
            <v>983970.02047084016</v>
          </cell>
          <cell r="F4">
            <v>5.5973290704167518</v>
          </cell>
          <cell r="G4">
            <v>0.52184531649130972</v>
          </cell>
          <cell r="H4">
            <v>470489.87372027407</v>
          </cell>
        </row>
        <row r="5">
          <cell r="E5">
            <v>1917196.4475871515</v>
          </cell>
          <cell r="F5">
            <v>2.8727384754606042</v>
          </cell>
          <cell r="G5">
            <v>0.26782865542902295</v>
          </cell>
          <cell r="H5">
            <v>1403716.3008365855</v>
          </cell>
        </row>
        <row r="6">
          <cell r="E6">
            <v>1904582.7230616701</v>
          </cell>
          <cell r="F6">
            <v>2.8917641293870253</v>
          </cell>
          <cell r="G6">
            <v>0.26960243865130329</v>
          </cell>
          <cell r="H6">
            <v>1391102.576311104</v>
          </cell>
        </row>
        <row r="7">
          <cell r="E7">
            <v>511379.16630076588</v>
          </cell>
          <cell r="F7">
            <v>1.1165883118206039</v>
          </cell>
          <cell r="G7">
            <v>0.16452063450291626</v>
          </cell>
          <cell r="H7">
            <v>427246.74138939154</v>
          </cell>
        </row>
        <row r="8">
          <cell r="E8">
            <v>1431991.8688915956</v>
          </cell>
          <cell r="F8">
            <v>0.39874528089462619</v>
          </cell>
          <cell r="G8">
            <v>5.8752026976588455E-2</v>
          </cell>
          <cell r="H8">
            <v>1347859.4439802212</v>
          </cell>
        </row>
        <row r="10">
          <cell r="E10">
            <v>763989.6599056134</v>
          </cell>
          <cell r="F10">
            <v>0.46828016387261362</v>
          </cell>
          <cell r="G10">
            <v>5.274614172118447E-2</v>
          </cell>
          <cell r="H10">
            <v>723692.15303071239</v>
          </cell>
        </row>
        <row r="15">
          <cell r="E15">
            <v>22293.552391091231</v>
          </cell>
        </row>
        <row r="16">
          <cell r="E16">
            <v>920612.70259082981</v>
          </cell>
        </row>
        <row r="17">
          <cell r="E17">
            <v>26473.95445809872</v>
          </cell>
        </row>
        <row r="18">
          <cell r="E18">
            <v>134900.35131402206</v>
          </cell>
        </row>
        <row r="19">
          <cell r="E19">
            <v>487278.29944038455</v>
          </cell>
        </row>
        <row r="20">
          <cell r="E20">
            <v>29330.866123224514</v>
          </cell>
        </row>
        <row r="21">
          <cell r="E21">
            <v>143744.59936022171</v>
          </cell>
        </row>
        <row r="22">
          <cell r="E22">
            <v>20945.822384493607</v>
          </cell>
        </row>
        <row r="23">
          <cell r="E23">
            <v>338550.31946091086</v>
          </cell>
        </row>
        <row r="24">
          <cell r="E24">
            <v>2756152.9047364271</v>
          </cell>
        </row>
        <row r="25">
          <cell r="E25">
            <v>86207.583674764348</v>
          </cell>
        </row>
        <row r="26">
          <cell r="E26">
            <v>367124.6098993136</v>
          </cell>
        </row>
        <row r="27">
          <cell r="E27">
            <v>62837.467153480815</v>
          </cell>
        </row>
        <row r="28">
          <cell r="E28">
            <v>313659.5953231114</v>
          </cell>
        </row>
        <row r="29">
          <cell r="E29">
            <v>84374.449526571727</v>
          </cell>
        </row>
        <row r="30">
          <cell r="E30">
            <v>71760.725001090002</v>
          </cell>
        </row>
        <row r="31">
          <cell r="E31">
            <v>28735.861224921449</v>
          </cell>
        </row>
        <row r="32">
          <cell r="E32">
            <v>121777.42311820335</v>
          </cell>
        </row>
        <row r="33">
          <cell r="E33">
            <v>21716.085653322065</v>
          </cell>
        </row>
        <row r="34">
          <cell r="E34">
            <v>86380.67656845483</v>
          </cell>
        </row>
        <row r="35">
          <cell r="E35">
            <v>20945.822384493607</v>
          </cell>
        </row>
        <row r="36">
          <cell r="E36">
            <v>3924213.5335493078</v>
          </cell>
        </row>
        <row r="37">
          <cell r="E37">
            <v>920612.70259082981</v>
          </cell>
        </row>
        <row r="38">
          <cell r="E38">
            <v>5376449.1359398933</v>
          </cell>
        </row>
        <row r="39">
          <cell r="E39">
            <v>4144643.7986939643</v>
          </cell>
        </row>
        <row r="40">
          <cell r="E40">
            <v>3984872.6245564418</v>
          </cell>
        </row>
        <row r="41">
          <cell r="E41">
            <v>120273.70515686073</v>
          </cell>
        </row>
        <row r="42">
          <cell r="E42">
            <v>486348.29212284158</v>
          </cell>
        </row>
        <row r="43">
          <cell r="E43">
            <v>263933.96409422188</v>
          </cell>
        </row>
        <row r="44">
          <cell r="E44">
            <v>1067264.3077140131</v>
          </cell>
        </row>
        <row r="45">
          <cell r="E45">
            <v>24379.166300765854</v>
          </cell>
        </row>
        <row r="46">
          <cell r="E46">
            <v>920612.70259082981</v>
          </cell>
        </row>
        <row r="47">
          <cell r="E47">
            <v>1185273.1189398358</v>
          </cell>
        </row>
        <row r="48">
          <cell r="E48">
            <v>3666415.6680754302</v>
          </cell>
        </row>
        <row r="49">
          <cell r="E49">
            <v>3541108.3111744644</v>
          </cell>
        </row>
        <row r="50">
          <cell r="E50">
            <v>351013.90046504932</v>
          </cell>
        </row>
        <row r="51">
          <cell r="E51">
            <v>5376449.1359398933</v>
          </cell>
        </row>
        <row r="52">
          <cell r="E52">
            <v>2019079.6585291116</v>
          </cell>
        </row>
        <row r="53">
          <cell r="E53">
            <v>1980930.9061293742</v>
          </cell>
        </row>
        <row r="54">
          <cell r="E54">
            <v>24379.166300765854</v>
          </cell>
        </row>
        <row r="55">
          <cell r="E55">
            <v>763989.6599056134</v>
          </cell>
        </row>
        <row r="56">
          <cell r="E56">
            <v>2637955.4138337104</v>
          </cell>
        </row>
        <row r="57">
          <cell r="E57">
            <v>487000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0"/>
  <sheetViews>
    <sheetView tabSelected="1" zoomScale="55" zoomScaleNormal="55" workbookViewId="0">
      <pane xSplit="4" ySplit="5" topLeftCell="E66" activePane="bottomRight" state="frozen"/>
      <selection pane="topRight" activeCell="E1" sqref="E1"/>
      <selection pane="bottomLeft" activeCell="A6" sqref="A6"/>
      <selection pane="bottomRight" activeCell="B3" sqref="B3"/>
    </sheetView>
  </sheetViews>
  <sheetFormatPr defaultRowHeight="15" x14ac:dyDescent="0.25"/>
  <cols>
    <col min="1" max="1" width="9.140625" style="1" customWidth="1"/>
    <col min="2" max="2" width="22" style="1" customWidth="1"/>
    <col min="3" max="3" width="21.7109375" style="1" customWidth="1"/>
    <col min="4" max="4" width="53.5703125" style="1" customWidth="1"/>
    <col min="5" max="5" width="32.140625" style="1" customWidth="1"/>
    <col min="6" max="6" width="10.7109375" style="1" customWidth="1"/>
    <col min="7" max="12" width="10.7109375" style="4" customWidth="1"/>
    <col min="13" max="18" width="60.7109375" style="1" customWidth="1"/>
    <col min="19" max="19" width="40.7109375" style="1" customWidth="1"/>
    <col min="20" max="20" width="60.7109375" style="1" customWidth="1"/>
    <col min="21" max="21" width="20.7109375" style="1" customWidth="1"/>
    <col min="22" max="22" width="60.7109375" style="1" customWidth="1"/>
    <col min="23" max="23" width="100.7109375" style="1" customWidth="1"/>
    <col min="24" max="24" width="70.7109375" style="1" customWidth="1"/>
    <col min="25" max="25" width="25.7109375" style="4" customWidth="1"/>
    <col min="26" max="29" width="20.7109375" style="4" customWidth="1"/>
    <col min="30" max="30" width="30.7109375" style="1" customWidth="1"/>
    <col min="31" max="31" width="40.7109375" style="4" customWidth="1"/>
    <col min="32" max="32" width="35.140625" style="4" bestFit="1" customWidth="1"/>
    <col min="33" max="16384" width="9.140625" style="1"/>
  </cols>
  <sheetData>
    <row r="1" spans="1:32" x14ac:dyDescent="0.25">
      <c r="B1" s="26" t="s">
        <v>3</v>
      </c>
      <c r="C1" s="15"/>
      <c r="D1" s="15"/>
      <c r="G1" s="1"/>
      <c r="H1" s="1"/>
      <c r="I1" s="1"/>
      <c r="J1" s="1"/>
      <c r="K1" s="1"/>
      <c r="L1" s="1"/>
    </row>
    <row r="2" spans="1:32" x14ac:dyDescent="0.25">
      <c r="B2" s="27" t="s">
        <v>293</v>
      </c>
      <c r="C2" s="15"/>
      <c r="D2" s="15"/>
      <c r="G2" s="1"/>
      <c r="H2" s="1"/>
      <c r="I2" s="1"/>
      <c r="J2" s="1"/>
      <c r="K2" s="1"/>
      <c r="L2" s="1"/>
    </row>
    <row r="3" spans="1:32" x14ac:dyDescent="0.25">
      <c r="B3" s="27" t="s">
        <v>600</v>
      </c>
      <c r="C3" s="15"/>
      <c r="D3" s="15"/>
      <c r="G3" s="1"/>
      <c r="H3" s="1"/>
      <c r="I3" s="1"/>
      <c r="J3" s="1"/>
      <c r="K3" s="1"/>
      <c r="L3" s="1"/>
    </row>
    <row r="4" spans="1:32" ht="30" x14ac:dyDescent="0.25">
      <c r="M4" s="10" t="s">
        <v>106</v>
      </c>
      <c r="N4" s="11"/>
      <c r="O4" s="10" t="s">
        <v>107</v>
      </c>
      <c r="P4" s="11"/>
      <c r="Q4" s="10" t="s">
        <v>108</v>
      </c>
      <c r="R4" s="11"/>
      <c r="S4" s="11"/>
      <c r="T4" s="11"/>
      <c r="U4" s="11"/>
      <c r="V4" s="10" t="s">
        <v>109</v>
      </c>
      <c r="W4" s="11"/>
      <c r="X4" s="11"/>
      <c r="Y4" s="16"/>
      <c r="Z4" s="113" t="s">
        <v>301</v>
      </c>
      <c r="AA4" s="113"/>
      <c r="AB4" s="113"/>
      <c r="AC4" s="113"/>
      <c r="AD4" s="47"/>
      <c r="AE4" s="48"/>
    </row>
    <row r="5" spans="1:32" ht="57" customHeight="1" x14ac:dyDescent="0.25">
      <c r="B5" s="40" t="s">
        <v>4</v>
      </c>
      <c r="C5" s="24" t="s">
        <v>0</v>
      </c>
      <c r="D5" s="40" t="s">
        <v>1</v>
      </c>
      <c r="E5" s="110" t="s">
        <v>269</v>
      </c>
      <c r="F5" s="111"/>
      <c r="G5" s="111"/>
      <c r="H5" s="111"/>
      <c r="I5" s="111"/>
      <c r="J5" s="111"/>
      <c r="K5" s="111"/>
      <c r="L5" s="112"/>
      <c r="M5" s="12" t="s">
        <v>110</v>
      </c>
      <c r="N5" s="13" t="s">
        <v>111</v>
      </c>
      <c r="O5" s="12" t="s">
        <v>110</v>
      </c>
      <c r="P5" s="13" t="s">
        <v>111</v>
      </c>
      <c r="Q5" s="12" t="s">
        <v>110</v>
      </c>
      <c r="R5" s="13" t="s">
        <v>111</v>
      </c>
      <c r="S5" s="44" t="s">
        <v>294</v>
      </c>
      <c r="T5" s="44" t="s">
        <v>503</v>
      </c>
      <c r="U5" s="41" t="s">
        <v>564</v>
      </c>
      <c r="V5" s="12" t="s">
        <v>110</v>
      </c>
      <c r="W5" s="13" t="s">
        <v>111</v>
      </c>
      <c r="X5" s="14" t="s">
        <v>382</v>
      </c>
      <c r="Y5" s="32" t="s">
        <v>236</v>
      </c>
      <c r="Z5" s="55" t="s">
        <v>302</v>
      </c>
      <c r="AA5" s="55" t="s">
        <v>303</v>
      </c>
      <c r="AB5" s="55" t="s">
        <v>304</v>
      </c>
      <c r="AC5" s="55" t="s">
        <v>305</v>
      </c>
      <c r="AD5" s="49" t="s">
        <v>306</v>
      </c>
      <c r="AE5" s="57" t="s">
        <v>307</v>
      </c>
      <c r="AF5" s="57" t="s">
        <v>381</v>
      </c>
    </row>
    <row r="6" spans="1:32" ht="195" x14ac:dyDescent="0.25">
      <c r="B6" s="2" t="s">
        <v>16</v>
      </c>
      <c r="C6" s="5">
        <v>5</v>
      </c>
      <c r="D6" s="2" t="s">
        <v>17</v>
      </c>
      <c r="E6" s="5">
        <v>2.2000000000000002</v>
      </c>
      <c r="F6" s="5"/>
      <c r="G6" s="5">
        <v>2</v>
      </c>
      <c r="H6" s="5"/>
      <c r="I6" s="5"/>
      <c r="J6" s="5"/>
      <c r="K6" s="5">
        <v>7</v>
      </c>
      <c r="L6" s="5"/>
      <c r="M6" s="9" t="s">
        <v>576</v>
      </c>
      <c r="N6" s="9" t="s">
        <v>391</v>
      </c>
      <c r="O6" s="3" t="s">
        <v>566</v>
      </c>
      <c r="P6" s="3" t="s">
        <v>388</v>
      </c>
      <c r="Q6" s="3" t="s">
        <v>214</v>
      </c>
      <c r="R6" s="58" t="s">
        <v>380</v>
      </c>
      <c r="S6" s="3" t="s">
        <v>504</v>
      </c>
      <c r="T6" s="3" t="s">
        <v>545</v>
      </c>
      <c r="U6" s="97">
        <f>'[1]Summary Results'!$E15</f>
        <v>22293.552391091231</v>
      </c>
      <c r="V6" s="2" t="s">
        <v>384</v>
      </c>
      <c r="W6" s="9" t="s">
        <v>398</v>
      </c>
      <c r="X6" s="2" t="s">
        <v>395</v>
      </c>
      <c r="Y6" s="5" t="s">
        <v>207</v>
      </c>
      <c r="Z6" s="5" t="s">
        <v>114</v>
      </c>
      <c r="AA6" s="5" t="s">
        <v>70</v>
      </c>
      <c r="AB6" s="7" t="s">
        <v>114</v>
      </c>
      <c r="AC6" s="63" t="s">
        <v>383</v>
      </c>
      <c r="AD6" s="2" t="s">
        <v>385</v>
      </c>
      <c r="AE6" s="65" t="s">
        <v>401</v>
      </c>
      <c r="AF6" s="66" t="s">
        <v>114</v>
      </c>
    </row>
    <row r="7" spans="1:32" ht="240" x14ac:dyDescent="0.25">
      <c r="B7" s="3" t="s">
        <v>18</v>
      </c>
      <c r="C7" s="5">
        <v>7</v>
      </c>
      <c r="D7" s="3" t="s">
        <v>11</v>
      </c>
      <c r="E7" s="5">
        <v>2.2000000000000002</v>
      </c>
      <c r="F7" s="5"/>
      <c r="G7" s="5">
        <v>2</v>
      </c>
      <c r="H7" s="5"/>
      <c r="I7" s="5"/>
      <c r="J7" s="5"/>
      <c r="K7" s="5">
        <v>7</v>
      </c>
      <c r="L7" s="5"/>
      <c r="M7" s="9" t="s">
        <v>387</v>
      </c>
      <c r="N7" s="8" t="s">
        <v>392</v>
      </c>
      <c r="O7" s="3" t="s">
        <v>565</v>
      </c>
      <c r="P7" s="3" t="s">
        <v>389</v>
      </c>
      <c r="Q7" s="3" t="s">
        <v>393</v>
      </c>
      <c r="R7" s="58" t="s">
        <v>484</v>
      </c>
      <c r="S7" s="3" t="s">
        <v>373</v>
      </c>
      <c r="T7" s="3" t="s">
        <v>546</v>
      </c>
      <c r="U7" s="97">
        <f>'[1]Summary Results'!$E16</f>
        <v>920612.70259082981</v>
      </c>
      <c r="V7" s="2" t="s">
        <v>348</v>
      </c>
      <c r="W7" s="9" t="s">
        <v>390</v>
      </c>
      <c r="X7" s="2" t="s">
        <v>394</v>
      </c>
      <c r="Y7" s="5" t="s">
        <v>207</v>
      </c>
      <c r="Z7" s="5" t="s">
        <v>114</v>
      </c>
      <c r="AA7" s="5" t="s">
        <v>70</v>
      </c>
      <c r="AB7" s="5" t="s">
        <v>70</v>
      </c>
      <c r="AC7" s="64" t="s">
        <v>386</v>
      </c>
      <c r="AD7" s="2" t="s">
        <v>385</v>
      </c>
      <c r="AE7" s="59" t="s">
        <v>70</v>
      </c>
      <c r="AF7" s="5" t="s">
        <v>70</v>
      </c>
    </row>
    <row r="8" spans="1:32" ht="180" x14ac:dyDescent="0.25">
      <c r="A8" s="1" t="s">
        <v>115</v>
      </c>
      <c r="B8" s="3" t="s">
        <v>6</v>
      </c>
      <c r="C8" s="5">
        <v>8</v>
      </c>
      <c r="D8" s="8" t="s">
        <v>396</v>
      </c>
      <c r="E8" s="29">
        <v>2.2000000000000002</v>
      </c>
      <c r="F8" s="29"/>
      <c r="G8" s="29"/>
      <c r="H8" s="29"/>
      <c r="I8" s="29"/>
      <c r="J8" s="29"/>
      <c r="K8" s="29"/>
      <c r="L8" s="29"/>
      <c r="M8" s="8" t="s">
        <v>116</v>
      </c>
      <c r="N8" s="8" t="s">
        <v>125</v>
      </c>
      <c r="O8" s="3" t="s">
        <v>215</v>
      </c>
      <c r="P8" s="3" t="s">
        <v>216</v>
      </c>
      <c r="Q8" s="3" t="s">
        <v>162</v>
      </c>
      <c r="R8" s="45" t="s">
        <v>161</v>
      </c>
      <c r="S8" s="3" t="s">
        <v>547</v>
      </c>
      <c r="T8" s="3" t="s">
        <v>548</v>
      </c>
      <c r="U8" s="97">
        <f>'[1]Summary Results'!$E17</f>
        <v>26473.95445809872</v>
      </c>
      <c r="V8" s="2" t="s">
        <v>199</v>
      </c>
      <c r="W8" s="9" t="s">
        <v>568</v>
      </c>
      <c r="X8" s="3" t="s">
        <v>485</v>
      </c>
      <c r="Y8" s="5" t="s">
        <v>207</v>
      </c>
      <c r="Z8" s="5" t="s">
        <v>114</v>
      </c>
      <c r="AA8" s="5" t="s">
        <v>114</v>
      </c>
      <c r="AB8" s="5" t="s">
        <v>114</v>
      </c>
      <c r="AC8" s="64" t="s">
        <v>386</v>
      </c>
      <c r="AD8" s="2" t="s">
        <v>385</v>
      </c>
      <c r="AE8" s="65" t="s">
        <v>401</v>
      </c>
      <c r="AF8" s="5" t="s">
        <v>154</v>
      </c>
    </row>
    <row r="9" spans="1:32" ht="195" x14ac:dyDescent="0.25">
      <c r="B9" s="3" t="s">
        <v>6</v>
      </c>
      <c r="C9" s="5">
        <v>11</v>
      </c>
      <c r="D9" s="3" t="s">
        <v>486</v>
      </c>
      <c r="E9" s="5">
        <v>2.2000000000000002</v>
      </c>
      <c r="F9" s="5"/>
      <c r="G9" s="5">
        <v>2</v>
      </c>
      <c r="H9" s="5">
        <v>3</v>
      </c>
      <c r="I9" s="5"/>
      <c r="J9" s="5"/>
      <c r="K9" s="5"/>
      <c r="L9" s="5"/>
      <c r="M9" s="9" t="s">
        <v>426</v>
      </c>
      <c r="N9" s="9" t="s">
        <v>270</v>
      </c>
      <c r="O9" s="8" t="s">
        <v>399</v>
      </c>
      <c r="P9" s="3" t="s">
        <v>349</v>
      </c>
      <c r="Q9" s="3" t="s">
        <v>397</v>
      </c>
      <c r="R9" s="45" t="s">
        <v>400</v>
      </c>
      <c r="S9" s="105" t="s">
        <v>505</v>
      </c>
      <c r="T9" s="3" t="s">
        <v>549</v>
      </c>
      <c r="U9" s="97">
        <f>'[1]Summary Results'!$E18</f>
        <v>134900.35131402206</v>
      </c>
      <c r="V9" s="8" t="s">
        <v>200</v>
      </c>
      <c r="W9" s="9" t="s">
        <v>569</v>
      </c>
      <c r="X9" s="2" t="s">
        <v>580</v>
      </c>
      <c r="Y9" s="33" t="s">
        <v>114</v>
      </c>
      <c r="Z9" s="5" t="s">
        <v>114</v>
      </c>
      <c r="AA9" s="5" t="s">
        <v>114</v>
      </c>
      <c r="AB9" s="5" t="s">
        <v>114</v>
      </c>
      <c r="AC9" s="64" t="s">
        <v>386</v>
      </c>
      <c r="AD9" s="2" t="s">
        <v>385</v>
      </c>
      <c r="AE9" s="68" t="s">
        <v>114</v>
      </c>
      <c r="AF9" s="5" t="s">
        <v>154</v>
      </c>
    </row>
    <row r="10" spans="1:32" ht="180" x14ac:dyDescent="0.25">
      <c r="B10" s="8" t="s">
        <v>310</v>
      </c>
      <c r="C10" s="7">
        <v>12</v>
      </c>
      <c r="D10" s="8" t="s">
        <v>311</v>
      </c>
      <c r="E10" s="7">
        <v>2.2000000000000002</v>
      </c>
      <c r="F10" s="7"/>
      <c r="G10" s="7">
        <v>2</v>
      </c>
      <c r="H10" s="7"/>
      <c r="I10" s="7"/>
      <c r="J10" s="7"/>
      <c r="K10" s="7"/>
      <c r="L10" s="7"/>
      <c r="M10" s="8" t="s">
        <v>323</v>
      </c>
      <c r="N10" s="8" t="s">
        <v>331</v>
      </c>
      <c r="O10" s="3" t="s">
        <v>403</v>
      </c>
      <c r="P10" s="3" t="s">
        <v>402</v>
      </c>
      <c r="Q10" s="3" t="s">
        <v>350</v>
      </c>
      <c r="R10" s="3" t="s">
        <v>581</v>
      </c>
      <c r="S10" s="3" t="s">
        <v>506</v>
      </c>
      <c r="T10" s="3" t="s">
        <v>550</v>
      </c>
      <c r="U10" s="97">
        <f>'[1]Summary Results'!$E19</f>
        <v>487278.29944038455</v>
      </c>
      <c r="V10" s="3" t="s">
        <v>327</v>
      </c>
      <c r="W10" s="8" t="s">
        <v>570</v>
      </c>
      <c r="X10" s="3" t="s">
        <v>582</v>
      </c>
      <c r="Y10" s="5" t="s">
        <v>207</v>
      </c>
      <c r="Z10" s="5" t="s">
        <v>114</v>
      </c>
      <c r="AA10" s="5" t="s">
        <v>114</v>
      </c>
      <c r="AB10" s="5" t="s">
        <v>70</v>
      </c>
      <c r="AC10" s="64" t="s">
        <v>386</v>
      </c>
      <c r="AD10" s="2" t="s">
        <v>385</v>
      </c>
      <c r="AE10" s="65" t="s">
        <v>401</v>
      </c>
      <c r="AF10" s="66" t="s">
        <v>114</v>
      </c>
    </row>
    <row r="11" spans="1:32" ht="195" x14ac:dyDescent="0.25">
      <c r="B11" s="8" t="s">
        <v>310</v>
      </c>
      <c r="C11" s="7">
        <v>13</v>
      </c>
      <c r="D11" s="8" t="s">
        <v>312</v>
      </c>
      <c r="E11" s="7">
        <v>2.2000000000000002</v>
      </c>
      <c r="F11" s="7"/>
      <c r="G11" s="7">
        <v>2</v>
      </c>
      <c r="H11" s="7"/>
      <c r="I11" s="7"/>
      <c r="J11" s="7"/>
      <c r="K11" s="7"/>
      <c r="L11" s="7"/>
      <c r="M11" s="8" t="s">
        <v>323</v>
      </c>
      <c r="N11" s="8" t="s">
        <v>331</v>
      </c>
      <c r="O11" s="3" t="s">
        <v>404</v>
      </c>
      <c r="P11" s="3" t="s">
        <v>405</v>
      </c>
      <c r="Q11" s="3" t="s">
        <v>351</v>
      </c>
      <c r="R11" s="3" t="s">
        <v>583</v>
      </c>
      <c r="S11" s="3" t="s">
        <v>507</v>
      </c>
      <c r="T11" s="3" t="s">
        <v>551</v>
      </c>
      <c r="U11" s="97">
        <f>'[1]Summary Results'!$E20</f>
        <v>29330.866123224514</v>
      </c>
      <c r="V11" s="3" t="s">
        <v>327</v>
      </c>
      <c r="W11" s="8" t="s">
        <v>571</v>
      </c>
      <c r="X11" s="3" t="s">
        <v>582</v>
      </c>
      <c r="Y11" s="5" t="s">
        <v>207</v>
      </c>
      <c r="Z11" s="5" t="s">
        <v>114</v>
      </c>
      <c r="AA11" s="5" t="s">
        <v>114</v>
      </c>
      <c r="AB11" s="5" t="s">
        <v>70</v>
      </c>
      <c r="AC11" s="64" t="s">
        <v>386</v>
      </c>
      <c r="AD11" s="2" t="s">
        <v>385</v>
      </c>
      <c r="AE11" s="65" t="s">
        <v>401</v>
      </c>
      <c r="AF11" s="66" t="s">
        <v>114</v>
      </c>
    </row>
    <row r="12" spans="1:32" ht="165" x14ac:dyDescent="0.25">
      <c r="B12" s="8" t="s">
        <v>310</v>
      </c>
      <c r="C12" s="7">
        <v>14</v>
      </c>
      <c r="D12" s="8" t="s">
        <v>330</v>
      </c>
      <c r="E12" s="7">
        <v>2.2000000000000002</v>
      </c>
      <c r="F12" s="7"/>
      <c r="G12" s="7">
        <v>2</v>
      </c>
      <c r="H12" s="7"/>
      <c r="I12" s="7"/>
      <c r="J12" s="7"/>
      <c r="K12" s="7"/>
      <c r="L12" s="7"/>
      <c r="M12" s="8" t="s">
        <v>324</v>
      </c>
      <c r="N12" s="8" t="s">
        <v>331</v>
      </c>
      <c r="O12" s="3" t="s">
        <v>403</v>
      </c>
      <c r="P12" s="3" t="s">
        <v>406</v>
      </c>
      <c r="Q12" s="3" t="s">
        <v>350</v>
      </c>
      <c r="R12" s="3" t="s">
        <v>584</v>
      </c>
      <c r="S12" s="3" t="s">
        <v>508</v>
      </c>
      <c r="T12" s="3" t="s">
        <v>509</v>
      </c>
      <c r="U12" s="97">
        <f>'[1]Summary Results'!$E21</f>
        <v>143744.59936022171</v>
      </c>
      <c r="V12" s="3" t="s">
        <v>327</v>
      </c>
      <c r="W12" s="8" t="s">
        <v>570</v>
      </c>
      <c r="X12" s="3" t="s">
        <v>582</v>
      </c>
      <c r="Y12" s="5" t="s">
        <v>207</v>
      </c>
      <c r="Z12" s="5" t="s">
        <v>114</v>
      </c>
      <c r="AA12" s="5" t="s">
        <v>114</v>
      </c>
      <c r="AB12" s="5" t="s">
        <v>70</v>
      </c>
      <c r="AC12" s="64" t="s">
        <v>386</v>
      </c>
      <c r="AD12" s="2" t="s">
        <v>385</v>
      </c>
      <c r="AE12" s="65" t="s">
        <v>401</v>
      </c>
      <c r="AF12" s="66" t="s">
        <v>114</v>
      </c>
    </row>
    <row r="13" spans="1:32" s="17" customFormat="1" ht="225" x14ac:dyDescent="0.25">
      <c r="B13" s="3" t="s">
        <v>12</v>
      </c>
      <c r="C13" s="5">
        <v>15</v>
      </c>
      <c r="D13" s="8" t="s">
        <v>419</v>
      </c>
      <c r="E13" s="28">
        <v>2.2000000000000002</v>
      </c>
      <c r="F13" s="28"/>
      <c r="G13" s="28">
        <v>2</v>
      </c>
      <c r="H13" s="29">
        <v>3</v>
      </c>
      <c r="I13" s="29"/>
      <c r="J13" s="29"/>
      <c r="K13" s="29"/>
      <c r="L13" s="29"/>
      <c r="M13" s="8" t="s">
        <v>271</v>
      </c>
      <c r="N13" s="8" t="s">
        <v>132</v>
      </c>
      <c r="O13" s="3" t="s">
        <v>421</v>
      </c>
      <c r="P13" s="3" t="s">
        <v>352</v>
      </c>
      <c r="Q13" s="3" t="s">
        <v>417</v>
      </c>
      <c r="R13" s="45" t="s">
        <v>418</v>
      </c>
      <c r="S13" s="106" t="s">
        <v>510</v>
      </c>
      <c r="T13" s="3" t="s">
        <v>511</v>
      </c>
      <c r="U13" s="97">
        <f>'[1]Summary Results'!$E22</f>
        <v>20945.822384493607</v>
      </c>
      <c r="V13" s="8" t="s">
        <v>202</v>
      </c>
      <c r="W13" s="9" t="s">
        <v>575</v>
      </c>
      <c r="X13" s="3" t="s">
        <v>585</v>
      </c>
      <c r="Y13" s="33" t="s">
        <v>114</v>
      </c>
      <c r="Z13" s="7" t="s">
        <v>114</v>
      </c>
      <c r="AA13" s="7" t="s">
        <v>114</v>
      </c>
      <c r="AB13" s="7" t="s">
        <v>114</v>
      </c>
      <c r="AC13" s="67" t="s">
        <v>386</v>
      </c>
      <c r="AD13" s="3" t="s">
        <v>385</v>
      </c>
      <c r="AE13" s="68" t="s">
        <v>114</v>
      </c>
      <c r="AF13" s="7" t="s">
        <v>154</v>
      </c>
    </row>
    <row r="14" spans="1:32" s="17" customFormat="1" ht="180" x14ac:dyDescent="0.25">
      <c r="B14" s="3" t="s">
        <v>12</v>
      </c>
      <c r="C14" s="5">
        <v>16</v>
      </c>
      <c r="D14" s="8" t="s">
        <v>422</v>
      </c>
      <c r="E14" s="28">
        <v>2.2000000000000002</v>
      </c>
      <c r="F14" s="28"/>
      <c r="G14" s="28">
        <v>2</v>
      </c>
      <c r="H14" s="29">
        <v>3</v>
      </c>
      <c r="I14" s="29"/>
      <c r="J14" s="29"/>
      <c r="K14" s="29"/>
      <c r="L14" s="29"/>
      <c r="M14" s="8" t="s">
        <v>272</v>
      </c>
      <c r="N14" s="8" t="s">
        <v>133</v>
      </c>
      <c r="O14" s="3" t="s">
        <v>420</v>
      </c>
      <c r="P14" s="3" t="s">
        <v>423</v>
      </c>
      <c r="Q14" s="3" t="s">
        <v>353</v>
      </c>
      <c r="R14" s="45" t="s">
        <v>354</v>
      </c>
      <c r="S14" s="3" t="s">
        <v>512</v>
      </c>
      <c r="T14" s="3" t="s">
        <v>513</v>
      </c>
      <c r="U14" s="97">
        <f>'[1]Summary Results'!$E23</f>
        <v>338550.31946091086</v>
      </c>
      <c r="V14" s="8" t="s">
        <v>202</v>
      </c>
      <c r="W14" s="8" t="s">
        <v>572</v>
      </c>
      <c r="X14" s="3" t="s">
        <v>212</v>
      </c>
      <c r="Y14" s="5" t="s">
        <v>207</v>
      </c>
      <c r="Z14" s="7" t="s">
        <v>114</v>
      </c>
      <c r="AA14" s="7" t="s">
        <v>114</v>
      </c>
      <c r="AB14" s="7" t="s">
        <v>70</v>
      </c>
      <c r="AC14" s="64" t="s">
        <v>386</v>
      </c>
      <c r="AD14" s="3"/>
      <c r="AE14" s="60" t="s">
        <v>70</v>
      </c>
      <c r="AF14" s="66" t="s">
        <v>114</v>
      </c>
    </row>
    <row r="15" spans="1:32" ht="165" x14ac:dyDescent="0.25">
      <c r="B15" s="8" t="s">
        <v>313</v>
      </c>
      <c r="C15" s="7">
        <v>17</v>
      </c>
      <c r="D15" s="8" t="s">
        <v>311</v>
      </c>
      <c r="E15" s="7">
        <v>2.2000000000000002</v>
      </c>
      <c r="F15" s="7"/>
      <c r="G15" s="7">
        <v>2</v>
      </c>
      <c r="H15" s="7"/>
      <c r="I15" s="7"/>
      <c r="J15" s="7"/>
      <c r="K15" s="7"/>
      <c r="L15" s="7"/>
      <c r="M15" s="8" t="s">
        <v>323</v>
      </c>
      <c r="N15" s="8" t="s">
        <v>331</v>
      </c>
      <c r="O15" s="3" t="s">
        <v>403</v>
      </c>
      <c r="P15" s="3" t="s">
        <v>438</v>
      </c>
      <c r="Q15" s="3" t="s">
        <v>332</v>
      </c>
      <c r="R15" s="3" t="s">
        <v>586</v>
      </c>
      <c r="S15" s="3" t="s">
        <v>514</v>
      </c>
      <c r="T15" s="3" t="s">
        <v>515</v>
      </c>
      <c r="U15" s="97">
        <f>'[1]Summary Results'!$E24</f>
        <v>2756152.9047364271</v>
      </c>
      <c r="V15" s="3" t="s">
        <v>327</v>
      </c>
      <c r="W15" s="8" t="s">
        <v>407</v>
      </c>
      <c r="X15" s="3" t="s">
        <v>582</v>
      </c>
      <c r="Y15" s="5" t="s">
        <v>207</v>
      </c>
      <c r="Z15" s="5" t="s">
        <v>114</v>
      </c>
      <c r="AA15" s="5" t="s">
        <v>114</v>
      </c>
      <c r="AB15" s="5" t="s">
        <v>70</v>
      </c>
      <c r="AC15" s="64" t="s">
        <v>386</v>
      </c>
      <c r="AD15" s="2" t="s">
        <v>385</v>
      </c>
      <c r="AE15" s="65" t="s">
        <v>401</v>
      </c>
      <c r="AF15" s="66" t="s">
        <v>114</v>
      </c>
    </row>
    <row r="16" spans="1:32" ht="225" x14ac:dyDescent="0.25">
      <c r="B16" s="8" t="s">
        <v>313</v>
      </c>
      <c r="C16" s="7">
        <v>18</v>
      </c>
      <c r="D16" s="8" t="s">
        <v>312</v>
      </c>
      <c r="E16" s="7">
        <v>2.2000000000000002</v>
      </c>
      <c r="F16" s="7"/>
      <c r="G16" s="7">
        <v>2</v>
      </c>
      <c r="H16" s="7"/>
      <c r="I16" s="7"/>
      <c r="J16" s="7"/>
      <c r="K16" s="7"/>
      <c r="L16" s="7"/>
      <c r="M16" s="8" t="s">
        <v>323</v>
      </c>
      <c r="N16" s="8" t="s">
        <v>331</v>
      </c>
      <c r="O16" s="3" t="s">
        <v>404</v>
      </c>
      <c r="P16" s="3" t="s">
        <v>437</v>
      </c>
      <c r="Q16" s="3" t="s">
        <v>326</v>
      </c>
      <c r="R16" s="3" t="s">
        <v>587</v>
      </c>
      <c r="S16" s="3" t="s">
        <v>516</v>
      </c>
      <c r="T16" s="3" t="s">
        <v>517</v>
      </c>
      <c r="U16" s="97">
        <f>'[1]Summary Results'!$E25</f>
        <v>86207.583674764348</v>
      </c>
      <c r="V16" s="3" t="s">
        <v>327</v>
      </c>
      <c r="W16" s="8" t="s">
        <v>407</v>
      </c>
      <c r="X16" s="3" t="s">
        <v>582</v>
      </c>
      <c r="Y16" s="5" t="s">
        <v>207</v>
      </c>
      <c r="Z16" s="5" t="s">
        <v>114</v>
      </c>
      <c r="AA16" s="5" t="s">
        <v>114</v>
      </c>
      <c r="AB16" s="5" t="s">
        <v>70</v>
      </c>
      <c r="AC16" s="64" t="s">
        <v>386</v>
      </c>
      <c r="AD16" s="2" t="s">
        <v>385</v>
      </c>
      <c r="AE16" s="65" t="s">
        <v>401</v>
      </c>
      <c r="AF16" s="66" t="s">
        <v>114</v>
      </c>
    </row>
    <row r="17" spans="2:32" ht="165" x14ac:dyDescent="0.25">
      <c r="B17" s="8" t="s">
        <v>313</v>
      </c>
      <c r="C17" s="7">
        <v>19</v>
      </c>
      <c r="D17" s="8" t="s">
        <v>333</v>
      </c>
      <c r="E17" s="7">
        <v>2.2000000000000002</v>
      </c>
      <c r="F17" s="7"/>
      <c r="G17" s="7">
        <v>2</v>
      </c>
      <c r="H17" s="7"/>
      <c r="I17" s="7"/>
      <c r="J17" s="7"/>
      <c r="K17" s="7"/>
      <c r="L17" s="7"/>
      <c r="M17" s="8" t="s">
        <v>324</v>
      </c>
      <c r="N17" s="8" t="s">
        <v>331</v>
      </c>
      <c r="O17" s="3" t="s">
        <v>403</v>
      </c>
      <c r="P17" s="3" t="s">
        <v>406</v>
      </c>
      <c r="Q17" s="3" t="s">
        <v>326</v>
      </c>
      <c r="R17" s="3" t="s">
        <v>588</v>
      </c>
      <c r="S17" s="3" t="s">
        <v>518</v>
      </c>
      <c r="T17" s="3" t="s">
        <v>519</v>
      </c>
      <c r="U17" s="97">
        <f>'[1]Summary Results'!$E26</f>
        <v>367124.6098993136</v>
      </c>
      <c r="V17" s="3" t="s">
        <v>327</v>
      </c>
      <c r="W17" s="8" t="s">
        <v>407</v>
      </c>
      <c r="X17" s="3" t="s">
        <v>582</v>
      </c>
      <c r="Y17" s="5" t="s">
        <v>207</v>
      </c>
      <c r="Z17" s="5" t="s">
        <v>114</v>
      </c>
      <c r="AA17" s="5" t="s">
        <v>114</v>
      </c>
      <c r="AB17" s="5" t="s">
        <v>70</v>
      </c>
      <c r="AC17" s="64" t="s">
        <v>386</v>
      </c>
      <c r="AD17" s="2" t="s">
        <v>385</v>
      </c>
      <c r="AE17" s="65" t="s">
        <v>401</v>
      </c>
      <c r="AF17" s="66" t="s">
        <v>114</v>
      </c>
    </row>
    <row r="18" spans="2:32" ht="165" x14ac:dyDescent="0.25">
      <c r="B18" s="8" t="s">
        <v>313</v>
      </c>
      <c r="C18" s="7">
        <v>20</v>
      </c>
      <c r="D18" s="3" t="s">
        <v>314</v>
      </c>
      <c r="E18" s="7">
        <v>2.2000000000000002</v>
      </c>
      <c r="F18" s="7"/>
      <c r="G18" s="7">
        <v>2</v>
      </c>
      <c r="H18" s="7"/>
      <c r="I18" s="7"/>
      <c r="J18" s="7"/>
      <c r="K18" s="7"/>
      <c r="L18" s="7"/>
      <c r="M18" s="3" t="s">
        <v>325</v>
      </c>
      <c r="N18" s="8" t="s">
        <v>331</v>
      </c>
      <c r="O18" s="3" t="s">
        <v>404</v>
      </c>
      <c r="P18" s="3" t="s">
        <v>439</v>
      </c>
      <c r="Q18" s="3" t="s">
        <v>326</v>
      </c>
      <c r="R18" s="3" t="s">
        <v>589</v>
      </c>
      <c r="S18" s="8" t="s">
        <v>520</v>
      </c>
      <c r="T18" s="3" t="s">
        <v>521</v>
      </c>
      <c r="U18" s="97">
        <f>'[1]Summary Results'!$E27</f>
        <v>62837.467153480815</v>
      </c>
      <c r="V18" s="3" t="s">
        <v>327</v>
      </c>
      <c r="W18" s="8" t="s">
        <v>344</v>
      </c>
      <c r="X18" s="3" t="s">
        <v>582</v>
      </c>
      <c r="Y18" s="5" t="s">
        <v>207</v>
      </c>
      <c r="Z18" s="5" t="s">
        <v>114</v>
      </c>
      <c r="AA18" s="5" t="s">
        <v>114</v>
      </c>
      <c r="AB18" s="5" t="s">
        <v>70</v>
      </c>
      <c r="AC18" s="64" t="s">
        <v>386</v>
      </c>
      <c r="AD18" s="2" t="s">
        <v>385</v>
      </c>
      <c r="AE18" s="65" t="s">
        <v>401</v>
      </c>
      <c r="AF18" s="66" t="s">
        <v>114</v>
      </c>
    </row>
    <row r="19" spans="2:32" ht="135" x14ac:dyDescent="0.25">
      <c r="B19" s="3" t="s">
        <v>7</v>
      </c>
      <c r="C19" s="5">
        <v>23</v>
      </c>
      <c r="D19" s="3" t="s">
        <v>126</v>
      </c>
      <c r="E19" s="5">
        <v>2.2000000000000002</v>
      </c>
      <c r="F19" s="5"/>
      <c r="G19" s="5">
        <v>2</v>
      </c>
      <c r="H19" s="7"/>
      <c r="I19" s="7">
        <v>4</v>
      </c>
      <c r="J19" s="7"/>
      <c r="K19" s="7"/>
      <c r="L19" s="7"/>
      <c r="M19" s="9" t="s">
        <v>424</v>
      </c>
      <c r="N19" s="9" t="s">
        <v>134</v>
      </c>
      <c r="O19" s="3" t="s">
        <v>430</v>
      </c>
      <c r="P19" s="3" t="s">
        <v>217</v>
      </c>
      <c r="Q19" s="3" t="s">
        <v>163</v>
      </c>
      <c r="R19" s="45" t="s">
        <v>205</v>
      </c>
      <c r="S19" s="3" t="s">
        <v>374</v>
      </c>
      <c r="T19" s="3" t="s">
        <v>522</v>
      </c>
      <c r="U19" s="97">
        <f>'[1]Summary Results'!$E28</f>
        <v>313659.5953231114</v>
      </c>
      <c r="V19" s="8" t="s">
        <v>204</v>
      </c>
      <c r="W19" s="9" t="s">
        <v>408</v>
      </c>
      <c r="X19" s="2" t="s">
        <v>432</v>
      </c>
      <c r="Y19" s="33" t="s">
        <v>114</v>
      </c>
      <c r="Z19" s="5" t="s">
        <v>114</v>
      </c>
      <c r="AA19" s="5" t="s">
        <v>114</v>
      </c>
      <c r="AB19" s="5" t="s">
        <v>114</v>
      </c>
      <c r="AC19" s="64" t="s">
        <v>386</v>
      </c>
      <c r="AD19" s="2" t="s">
        <v>385</v>
      </c>
      <c r="AE19" s="68" t="s">
        <v>114</v>
      </c>
      <c r="AF19" s="5" t="s">
        <v>154</v>
      </c>
    </row>
    <row r="20" spans="2:32" ht="150" x14ac:dyDescent="0.25">
      <c r="B20" s="3" t="s">
        <v>7</v>
      </c>
      <c r="C20" s="5">
        <v>24</v>
      </c>
      <c r="D20" s="3" t="s">
        <v>8</v>
      </c>
      <c r="E20" s="5">
        <v>2.2000000000000002</v>
      </c>
      <c r="F20" s="5"/>
      <c r="G20" s="5">
        <v>2</v>
      </c>
      <c r="H20" s="7"/>
      <c r="I20" s="7">
        <v>4</v>
      </c>
      <c r="J20" s="7"/>
      <c r="K20" s="7"/>
      <c r="L20" s="7"/>
      <c r="M20" s="9" t="s">
        <v>425</v>
      </c>
      <c r="N20" s="9" t="s">
        <v>135</v>
      </c>
      <c r="O20" s="3" t="s">
        <v>431</v>
      </c>
      <c r="P20" s="3" t="s">
        <v>355</v>
      </c>
      <c r="Q20" s="3" t="s">
        <v>356</v>
      </c>
      <c r="R20" s="45" t="s">
        <v>218</v>
      </c>
      <c r="S20" s="3" t="s">
        <v>523</v>
      </c>
      <c r="T20" s="3" t="s">
        <v>524</v>
      </c>
      <c r="U20" s="97">
        <f>'[1]Summary Results'!$E29</f>
        <v>84374.449526571727</v>
      </c>
      <c r="V20" s="8" t="s">
        <v>204</v>
      </c>
      <c r="W20" s="9" t="s">
        <v>409</v>
      </c>
      <c r="X20" s="2" t="s">
        <v>273</v>
      </c>
      <c r="Y20" s="33" t="s">
        <v>114</v>
      </c>
      <c r="Z20" s="5" t="s">
        <v>114</v>
      </c>
      <c r="AA20" s="5" t="s">
        <v>114</v>
      </c>
      <c r="AB20" s="5" t="s">
        <v>114</v>
      </c>
      <c r="AC20" s="64" t="s">
        <v>386</v>
      </c>
      <c r="AD20" s="2" t="s">
        <v>385</v>
      </c>
      <c r="AE20" s="68" t="s">
        <v>114</v>
      </c>
      <c r="AF20" s="5" t="s">
        <v>154</v>
      </c>
    </row>
    <row r="21" spans="2:32" ht="165" x14ac:dyDescent="0.25">
      <c r="B21" s="8" t="s">
        <v>315</v>
      </c>
      <c r="C21" s="7">
        <v>25</v>
      </c>
      <c r="D21" s="8" t="s">
        <v>311</v>
      </c>
      <c r="E21" s="7">
        <v>2.2000000000000002</v>
      </c>
      <c r="F21" s="7"/>
      <c r="G21" s="7">
        <v>2</v>
      </c>
      <c r="H21" s="7"/>
      <c r="I21" s="7">
        <v>4</v>
      </c>
      <c r="J21" s="7"/>
      <c r="K21" s="7"/>
      <c r="L21" s="7"/>
      <c r="M21" s="8" t="s">
        <v>323</v>
      </c>
      <c r="N21" s="8" t="s">
        <v>331</v>
      </c>
      <c r="O21" s="3" t="s">
        <v>403</v>
      </c>
      <c r="P21" s="3" t="s">
        <v>438</v>
      </c>
      <c r="Q21" s="3" t="s">
        <v>332</v>
      </c>
      <c r="R21" s="3" t="s">
        <v>586</v>
      </c>
      <c r="S21" s="3" t="s">
        <v>525</v>
      </c>
      <c r="T21" s="3" t="s">
        <v>526</v>
      </c>
      <c r="U21" s="97">
        <f>'[1]Summary Results'!$E30</f>
        <v>71760.725001090002</v>
      </c>
      <c r="V21" s="3" t="s">
        <v>327</v>
      </c>
      <c r="W21" s="8" t="s">
        <v>409</v>
      </c>
      <c r="X21" s="3" t="s">
        <v>582</v>
      </c>
      <c r="Y21" s="5" t="s">
        <v>207</v>
      </c>
      <c r="Z21" s="5" t="s">
        <v>114</v>
      </c>
      <c r="AA21" s="5" t="s">
        <v>114</v>
      </c>
      <c r="AB21" s="5" t="s">
        <v>70</v>
      </c>
      <c r="AC21" s="64" t="s">
        <v>386</v>
      </c>
      <c r="AD21" s="2" t="s">
        <v>385</v>
      </c>
      <c r="AE21" s="65" t="s">
        <v>401</v>
      </c>
      <c r="AF21" s="5" t="s">
        <v>154</v>
      </c>
    </row>
    <row r="22" spans="2:32" ht="180" x14ac:dyDescent="0.25">
      <c r="B22" s="8" t="s">
        <v>315</v>
      </c>
      <c r="C22" s="7">
        <v>26</v>
      </c>
      <c r="D22" s="8" t="s">
        <v>312</v>
      </c>
      <c r="E22" s="7">
        <v>2.2000000000000002</v>
      </c>
      <c r="F22" s="7"/>
      <c r="G22" s="7">
        <v>2</v>
      </c>
      <c r="H22" s="7"/>
      <c r="I22" s="7">
        <v>4</v>
      </c>
      <c r="J22" s="7"/>
      <c r="K22" s="7"/>
      <c r="L22" s="7"/>
      <c r="M22" s="8" t="s">
        <v>323</v>
      </c>
      <c r="N22" s="8" t="s">
        <v>331</v>
      </c>
      <c r="O22" s="3" t="s">
        <v>404</v>
      </c>
      <c r="P22" s="3" t="s">
        <v>437</v>
      </c>
      <c r="Q22" s="3" t="s">
        <v>326</v>
      </c>
      <c r="R22" s="3" t="s">
        <v>334</v>
      </c>
      <c r="S22" s="3" t="s">
        <v>527</v>
      </c>
      <c r="T22" s="3" t="s">
        <v>528</v>
      </c>
      <c r="U22" s="97">
        <f>'[1]Summary Results'!$E31</f>
        <v>28735.861224921449</v>
      </c>
      <c r="V22" s="3" t="s">
        <v>327</v>
      </c>
      <c r="W22" s="8" t="s">
        <v>409</v>
      </c>
      <c r="X22" s="3" t="s">
        <v>582</v>
      </c>
      <c r="Y22" s="5" t="s">
        <v>207</v>
      </c>
      <c r="Z22" s="5" t="s">
        <v>114</v>
      </c>
      <c r="AA22" s="5" t="s">
        <v>114</v>
      </c>
      <c r="AB22" s="5" t="s">
        <v>70</v>
      </c>
      <c r="AC22" s="64" t="s">
        <v>386</v>
      </c>
      <c r="AD22" s="2" t="s">
        <v>385</v>
      </c>
      <c r="AE22" s="65" t="s">
        <v>401</v>
      </c>
      <c r="AF22" s="5" t="s">
        <v>154</v>
      </c>
    </row>
    <row r="23" spans="2:32" ht="165" x14ac:dyDescent="0.25">
      <c r="B23" s="8" t="s">
        <v>315</v>
      </c>
      <c r="C23" s="7">
        <v>27</v>
      </c>
      <c r="D23" s="8" t="s">
        <v>333</v>
      </c>
      <c r="E23" s="7">
        <v>2.2000000000000002</v>
      </c>
      <c r="F23" s="7"/>
      <c r="G23" s="7">
        <v>2</v>
      </c>
      <c r="H23" s="7"/>
      <c r="I23" s="7">
        <v>4</v>
      </c>
      <c r="J23" s="7"/>
      <c r="K23" s="7"/>
      <c r="L23" s="7"/>
      <c r="M23" s="8" t="s">
        <v>324</v>
      </c>
      <c r="N23" s="8" t="s">
        <v>331</v>
      </c>
      <c r="O23" s="3" t="s">
        <v>403</v>
      </c>
      <c r="P23" s="3" t="s">
        <v>406</v>
      </c>
      <c r="Q23" s="3" t="s">
        <v>326</v>
      </c>
      <c r="R23" s="3" t="s">
        <v>588</v>
      </c>
      <c r="S23" s="3" t="s">
        <v>529</v>
      </c>
      <c r="T23" s="3" t="s">
        <v>530</v>
      </c>
      <c r="U23" s="97">
        <f>'[1]Summary Results'!$E32</f>
        <v>121777.42311820335</v>
      </c>
      <c r="V23" s="3" t="s">
        <v>327</v>
      </c>
      <c r="W23" s="8" t="s">
        <v>409</v>
      </c>
      <c r="X23" s="3" t="s">
        <v>582</v>
      </c>
      <c r="Y23" s="5" t="s">
        <v>207</v>
      </c>
      <c r="Z23" s="5" t="s">
        <v>114</v>
      </c>
      <c r="AA23" s="5" t="s">
        <v>114</v>
      </c>
      <c r="AB23" s="5" t="s">
        <v>70</v>
      </c>
      <c r="AC23" s="64" t="s">
        <v>386</v>
      </c>
      <c r="AD23" s="2" t="s">
        <v>385</v>
      </c>
      <c r="AE23" s="65" t="s">
        <v>401</v>
      </c>
      <c r="AF23" s="5" t="s">
        <v>154</v>
      </c>
    </row>
    <row r="24" spans="2:32" ht="125.25" customHeight="1" x14ac:dyDescent="0.25">
      <c r="B24" s="3" t="s">
        <v>9</v>
      </c>
      <c r="C24" s="5">
        <v>28</v>
      </c>
      <c r="D24" s="8" t="s">
        <v>433</v>
      </c>
      <c r="E24" s="28">
        <v>2.2000000000000002</v>
      </c>
      <c r="F24" s="28"/>
      <c r="G24" s="28">
        <v>2</v>
      </c>
      <c r="H24" s="29"/>
      <c r="I24" s="29"/>
      <c r="J24" s="29">
        <v>5</v>
      </c>
      <c r="K24" s="29"/>
      <c r="L24" s="29"/>
      <c r="M24" s="8" t="s">
        <v>427</v>
      </c>
      <c r="N24" s="8" t="s">
        <v>136</v>
      </c>
      <c r="O24" s="3" t="s">
        <v>434</v>
      </c>
      <c r="P24" s="3" t="s">
        <v>435</v>
      </c>
      <c r="Q24" s="3" t="s">
        <v>164</v>
      </c>
      <c r="R24" s="45" t="s">
        <v>590</v>
      </c>
      <c r="S24" s="3" t="s">
        <v>375</v>
      </c>
      <c r="T24" s="3" t="s">
        <v>552</v>
      </c>
      <c r="U24" s="97">
        <f>'[1]Summary Results'!$E33</f>
        <v>21716.085653322065</v>
      </c>
      <c r="V24" s="8" t="s">
        <v>204</v>
      </c>
      <c r="W24" s="9" t="s">
        <v>344</v>
      </c>
      <c r="X24" s="3" t="s">
        <v>591</v>
      </c>
      <c r="Y24" s="5" t="s">
        <v>207</v>
      </c>
      <c r="Z24" s="5" t="s">
        <v>114</v>
      </c>
      <c r="AA24" s="5" t="s">
        <v>70</v>
      </c>
      <c r="AB24" s="7" t="s">
        <v>70</v>
      </c>
      <c r="AC24" s="64" t="s">
        <v>386</v>
      </c>
      <c r="AD24" s="3" t="s">
        <v>385</v>
      </c>
      <c r="AE24" s="60" t="s">
        <v>70</v>
      </c>
      <c r="AF24" s="7" t="s">
        <v>70</v>
      </c>
    </row>
    <row r="25" spans="2:32" ht="135" x14ac:dyDescent="0.25">
      <c r="B25" s="3" t="s">
        <v>9</v>
      </c>
      <c r="C25" s="5">
        <v>29</v>
      </c>
      <c r="D25" s="8" t="s">
        <v>487</v>
      </c>
      <c r="E25" s="28">
        <v>2.2000000000000002</v>
      </c>
      <c r="F25" s="28"/>
      <c r="G25" s="28">
        <v>2</v>
      </c>
      <c r="H25" s="29"/>
      <c r="I25" s="29"/>
      <c r="J25" s="29">
        <v>5</v>
      </c>
      <c r="K25" s="29"/>
      <c r="L25" s="29"/>
      <c r="M25" s="8" t="s">
        <v>427</v>
      </c>
      <c r="N25" s="8" t="s">
        <v>137</v>
      </c>
      <c r="O25" s="3" t="s">
        <v>185</v>
      </c>
      <c r="P25" s="8" t="s">
        <v>436</v>
      </c>
      <c r="Q25" s="3" t="s">
        <v>219</v>
      </c>
      <c r="R25" s="45" t="s">
        <v>165</v>
      </c>
      <c r="S25" s="3" t="s">
        <v>377</v>
      </c>
      <c r="T25" s="3" t="s">
        <v>488</v>
      </c>
      <c r="U25" s="97">
        <f>'[1]Summary Results'!$E34</f>
        <v>86380.67656845483</v>
      </c>
      <c r="V25" s="8" t="s">
        <v>204</v>
      </c>
      <c r="W25" s="9" t="s">
        <v>410</v>
      </c>
      <c r="X25" s="3" t="s">
        <v>441</v>
      </c>
      <c r="Y25" s="33" t="s">
        <v>114</v>
      </c>
      <c r="Z25" s="5" t="s">
        <v>114</v>
      </c>
      <c r="AA25" s="5" t="s">
        <v>114</v>
      </c>
      <c r="AB25" s="5" t="s">
        <v>114</v>
      </c>
      <c r="AC25" s="64" t="s">
        <v>386</v>
      </c>
      <c r="AD25" s="3" t="s">
        <v>385</v>
      </c>
      <c r="AE25" s="68" t="s">
        <v>114</v>
      </c>
      <c r="AF25" s="5" t="s">
        <v>154</v>
      </c>
    </row>
    <row r="26" spans="2:32" ht="165" x14ac:dyDescent="0.25">
      <c r="B26" s="3" t="s">
        <v>316</v>
      </c>
      <c r="C26" s="7">
        <v>31</v>
      </c>
      <c r="D26" s="8" t="s">
        <v>333</v>
      </c>
      <c r="E26" s="7">
        <v>2.2000000000000002</v>
      </c>
      <c r="F26" s="7"/>
      <c r="G26" s="7">
        <v>2</v>
      </c>
      <c r="H26" s="7"/>
      <c r="I26" s="7">
        <v>4</v>
      </c>
      <c r="J26" s="7"/>
      <c r="K26" s="7"/>
      <c r="L26" s="7"/>
      <c r="M26" s="8" t="s">
        <v>324</v>
      </c>
      <c r="N26" s="8" t="s">
        <v>335</v>
      </c>
      <c r="O26" s="3" t="s">
        <v>403</v>
      </c>
      <c r="P26" s="3" t="s">
        <v>440</v>
      </c>
      <c r="Q26" s="3" t="s">
        <v>357</v>
      </c>
      <c r="R26" s="3" t="s">
        <v>358</v>
      </c>
      <c r="S26" s="3" t="s">
        <v>531</v>
      </c>
      <c r="T26" s="3" t="s">
        <v>530</v>
      </c>
      <c r="U26" s="97">
        <f>'[1]Summary Results'!$E35</f>
        <v>20945.822384493607</v>
      </c>
      <c r="V26" s="3" t="s">
        <v>327</v>
      </c>
      <c r="W26" s="8" t="s">
        <v>410</v>
      </c>
      <c r="X26" s="3" t="s">
        <v>582</v>
      </c>
      <c r="Y26" s="5" t="s">
        <v>207</v>
      </c>
      <c r="Z26" s="5" t="s">
        <v>114</v>
      </c>
      <c r="AA26" s="5" t="s">
        <v>114</v>
      </c>
      <c r="AB26" s="5" t="s">
        <v>70</v>
      </c>
      <c r="AC26" s="64" t="s">
        <v>386</v>
      </c>
      <c r="AD26" s="2" t="s">
        <v>385</v>
      </c>
      <c r="AE26" s="65" t="s">
        <v>401</v>
      </c>
      <c r="AF26" s="5" t="s">
        <v>154</v>
      </c>
    </row>
    <row r="27" spans="2:32" ht="225" x14ac:dyDescent="0.25">
      <c r="B27" s="3" t="s">
        <v>35</v>
      </c>
      <c r="C27" s="5">
        <v>32</v>
      </c>
      <c r="D27" s="8" t="s">
        <v>97</v>
      </c>
      <c r="E27" s="28">
        <v>2.2000000000000002</v>
      </c>
      <c r="F27" s="28"/>
      <c r="G27" s="28">
        <v>2</v>
      </c>
      <c r="H27" s="29"/>
      <c r="I27" s="29"/>
      <c r="J27" s="29"/>
      <c r="K27" s="29"/>
      <c r="L27" s="29"/>
      <c r="M27" s="9" t="s">
        <v>428</v>
      </c>
      <c r="N27" s="9" t="s">
        <v>442</v>
      </c>
      <c r="O27" s="8" t="s">
        <v>443</v>
      </c>
      <c r="P27" s="8" t="s">
        <v>444</v>
      </c>
      <c r="Q27" s="3" t="s">
        <v>166</v>
      </c>
      <c r="R27" s="58" t="s">
        <v>445</v>
      </c>
      <c r="S27" s="3" t="s">
        <v>553</v>
      </c>
      <c r="T27" s="3" t="s">
        <v>554</v>
      </c>
      <c r="U27" s="97">
        <f>'[1]Summary Results'!$E36</f>
        <v>3924213.5335493078</v>
      </c>
      <c r="V27" s="2" t="s">
        <v>342</v>
      </c>
      <c r="W27" s="9" t="s">
        <v>567</v>
      </c>
      <c r="X27" s="2" t="s">
        <v>446</v>
      </c>
      <c r="Y27" s="5" t="s">
        <v>207</v>
      </c>
      <c r="Z27" s="5" t="s">
        <v>70</v>
      </c>
      <c r="AA27" s="5" t="s">
        <v>114</v>
      </c>
      <c r="AB27" s="5" t="s">
        <v>70</v>
      </c>
      <c r="AC27" s="64" t="s">
        <v>386</v>
      </c>
      <c r="AD27" s="2"/>
      <c r="AE27" s="59" t="s">
        <v>70</v>
      </c>
      <c r="AF27" s="66" t="s">
        <v>114</v>
      </c>
    </row>
    <row r="28" spans="2:32" ht="180" x14ac:dyDescent="0.25">
      <c r="B28" s="3" t="s">
        <v>34</v>
      </c>
      <c r="C28" s="5">
        <v>33</v>
      </c>
      <c r="D28" s="8" t="s">
        <v>128</v>
      </c>
      <c r="E28" s="28">
        <v>2.2000000000000002</v>
      </c>
      <c r="F28" s="28"/>
      <c r="G28" s="28">
        <v>2</v>
      </c>
      <c r="H28" s="29"/>
      <c r="I28" s="29"/>
      <c r="J28" s="29"/>
      <c r="K28" s="29"/>
      <c r="L28" s="29"/>
      <c r="M28" s="9" t="s">
        <v>129</v>
      </c>
      <c r="N28" s="9" t="s">
        <v>130</v>
      </c>
      <c r="O28" s="8" t="s">
        <v>447</v>
      </c>
      <c r="P28" s="8" t="s">
        <v>448</v>
      </c>
      <c r="Q28" s="3" t="s">
        <v>167</v>
      </c>
      <c r="R28" s="58" t="s">
        <v>178</v>
      </c>
      <c r="S28" s="3" t="s">
        <v>373</v>
      </c>
      <c r="T28" s="3" t="s">
        <v>555</v>
      </c>
      <c r="U28" s="97">
        <f>'[1]Summary Results'!$E37</f>
        <v>920612.70259082981</v>
      </c>
      <c r="V28" s="2" t="s">
        <v>342</v>
      </c>
      <c r="W28" s="9" t="s">
        <v>567</v>
      </c>
      <c r="X28" s="2" t="s">
        <v>489</v>
      </c>
      <c r="Y28" s="33" t="s">
        <v>114</v>
      </c>
      <c r="Z28" s="5" t="s">
        <v>114</v>
      </c>
      <c r="AA28" s="5" t="s">
        <v>114</v>
      </c>
      <c r="AB28" s="5" t="s">
        <v>114</v>
      </c>
      <c r="AC28" s="64" t="s">
        <v>386</v>
      </c>
      <c r="AD28" s="2" t="s">
        <v>385</v>
      </c>
      <c r="AE28" s="68" t="s">
        <v>114</v>
      </c>
      <c r="AF28" s="5" t="s">
        <v>154</v>
      </c>
    </row>
    <row r="29" spans="2:32" ht="165" x14ac:dyDescent="0.25">
      <c r="B29" s="3" t="s">
        <v>12</v>
      </c>
      <c r="C29" s="5">
        <v>34</v>
      </c>
      <c r="D29" s="8" t="s">
        <v>13</v>
      </c>
      <c r="E29" s="28">
        <v>2.2000000000000002</v>
      </c>
      <c r="F29" s="28"/>
      <c r="G29" s="28">
        <v>2</v>
      </c>
      <c r="H29" s="29"/>
      <c r="I29" s="29"/>
      <c r="J29" s="29"/>
      <c r="K29" s="29"/>
      <c r="L29" s="29"/>
      <c r="M29" s="9" t="s">
        <v>131</v>
      </c>
      <c r="N29" s="9" t="s">
        <v>450</v>
      </c>
      <c r="O29" s="8" t="s">
        <v>449</v>
      </c>
      <c r="P29" s="8" t="s">
        <v>451</v>
      </c>
      <c r="Q29" s="8" t="s">
        <v>359</v>
      </c>
      <c r="R29" s="45" t="s">
        <v>360</v>
      </c>
      <c r="S29" s="3" t="s">
        <v>378</v>
      </c>
      <c r="T29" s="3" t="s">
        <v>379</v>
      </c>
      <c r="U29" s="97">
        <f>'[1]Summary Results'!$E38</f>
        <v>5376449.1359398933</v>
      </c>
      <c r="V29" s="2" t="s">
        <v>347</v>
      </c>
      <c r="W29" s="9" t="s">
        <v>574</v>
      </c>
      <c r="X29" s="2" t="s">
        <v>452</v>
      </c>
      <c r="Y29" s="5" t="s">
        <v>207</v>
      </c>
      <c r="Z29" s="5" t="s">
        <v>114</v>
      </c>
      <c r="AA29" s="5" t="s">
        <v>70</v>
      </c>
      <c r="AB29" s="5" t="s">
        <v>70</v>
      </c>
      <c r="AC29" s="64" t="s">
        <v>386</v>
      </c>
      <c r="AD29" s="2" t="s">
        <v>385</v>
      </c>
      <c r="AE29" s="59" t="s">
        <v>70</v>
      </c>
      <c r="AF29" s="5" t="s">
        <v>70</v>
      </c>
    </row>
    <row r="30" spans="2:32" ht="180" x14ac:dyDescent="0.25">
      <c r="B30" s="2" t="s">
        <v>12</v>
      </c>
      <c r="C30" s="5">
        <v>35</v>
      </c>
      <c r="D30" s="9" t="s">
        <v>14</v>
      </c>
      <c r="E30" s="28">
        <v>2.2000000000000002</v>
      </c>
      <c r="F30" s="28"/>
      <c r="G30" s="28">
        <v>2</v>
      </c>
      <c r="H30" s="28"/>
      <c r="I30" s="28"/>
      <c r="J30" s="28"/>
      <c r="K30" s="28"/>
      <c r="L30" s="28"/>
      <c r="M30" s="9" t="s">
        <v>274</v>
      </c>
      <c r="N30" s="9" t="s">
        <v>127</v>
      </c>
      <c r="O30" s="8" t="s">
        <v>490</v>
      </c>
      <c r="P30" s="8" t="s">
        <v>454</v>
      </c>
      <c r="Q30" s="3" t="s">
        <v>168</v>
      </c>
      <c r="R30" s="45" t="s">
        <v>169</v>
      </c>
      <c r="S30" s="3" t="s">
        <v>532</v>
      </c>
      <c r="T30" s="3" t="s">
        <v>556</v>
      </c>
      <c r="U30" s="97">
        <f>'[1]Summary Results'!$E39</f>
        <v>4144643.7986939643</v>
      </c>
      <c r="V30" s="2" t="s">
        <v>346</v>
      </c>
      <c r="W30" s="9" t="s">
        <v>574</v>
      </c>
      <c r="X30" s="2" t="s">
        <v>455</v>
      </c>
      <c r="Y30" s="5" t="s">
        <v>207</v>
      </c>
      <c r="Z30" s="5" t="s">
        <v>114</v>
      </c>
      <c r="AA30" s="5" t="s">
        <v>114</v>
      </c>
      <c r="AB30" s="5" t="s">
        <v>70</v>
      </c>
      <c r="AC30" s="64" t="s">
        <v>386</v>
      </c>
      <c r="AD30" s="2" t="s">
        <v>385</v>
      </c>
      <c r="AE30" s="59" t="s">
        <v>70</v>
      </c>
      <c r="AF30" s="66" t="s">
        <v>114</v>
      </c>
    </row>
    <row r="31" spans="2:32" ht="165" x14ac:dyDescent="0.25">
      <c r="B31" s="2" t="s">
        <v>12</v>
      </c>
      <c r="C31" s="5">
        <v>36</v>
      </c>
      <c r="D31" s="9" t="s">
        <v>19</v>
      </c>
      <c r="E31" s="28">
        <v>2.2000000000000002</v>
      </c>
      <c r="F31" s="28"/>
      <c r="G31" s="28">
        <v>2</v>
      </c>
      <c r="H31" s="28"/>
      <c r="I31" s="28"/>
      <c r="J31" s="28"/>
      <c r="K31" s="28"/>
      <c r="L31" s="28"/>
      <c r="M31" s="9" t="s">
        <v>275</v>
      </c>
      <c r="N31" s="9" t="s">
        <v>127</v>
      </c>
      <c r="O31" s="8" t="s">
        <v>491</v>
      </c>
      <c r="P31" s="8" t="s">
        <v>453</v>
      </c>
      <c r="Q31" s="3" t="s">
        <v>170</v>
      </c>
      <c r="R31" s="45" t="s">
        <v>171</v>
      </c>
      <c r="S31" s="3" t="s">
        <v>533</v>
      </c>
      <c r="T31" s="3" t="s">
        <v>557</v>
      </c>
      <c r="U31" s="97">
        <f>'[1]Summary Results'!$E40</f>
        <v>3984872.6245564418</v>
      </c>
      <c r="V31" s="2" t="s">
        <v>342</v>
      </c>
      <c r="W31" s="9" t="s">
        <v>574</v>
      </c>
      <c r="X31" s="2" t="s">
        <v>289</v>
      </c>
      <c r="Y31" s="5" t="s">
        <v>207</v>
      </c>
      <c r="Z31" s="5" t="s">
        <v>114</v>
      </c>
      <c r="AA31" s="5" t="s">
        <v>114</v>
      </c>
      <c r="AB31" s="5" t="s">
        <v>70</v>
      </c>
      <c r="AC31" s="64" t="s">
        <v>386</v>
      </c>
      <c r="AD31" s="2" t="s">
        <v>385</v>
      </c>
      <c r="AE31" s="59" t="s">
        <v>70</v>
      </c>
      <c r="AF31" s="66" t="s">
        <v>114</v>
      </c>
    </row>
    <row r="32" spans="2:32" ht="90" x14ac:dyDescent="0.25">
      <c r="B32" s="2" t="s">
        <v>10</v>
      </c>
      <c r="C32" s="5">
        <v>37</v>
      </c>
      <c r="D32" s="8" t="s">
        <v>456</v>
      </c>
      <c r="E32" s="28">
        <v>2.2000000000000002</v>
      </c>
      <c r="F32" s="28"/>
      <c r="G32" s="28">
        <v>2</v>
      </c>
      <c r="H32" s="29"/>
      <c r="I32" s="29"/>
      <c r="J32" s="29"/>
      <c r="K32" s="29"/>
      <c r="L32" s="29"/>
      <c r="M32" s="8" t="s">
        <v>429</v>
      </c>
      <c r="N32" s="8" t="s">
        <v>138</v>
      </c>
      <c r="O32" s="8" t="s">
        <v>186</v>
      </c>
      <c r="P32" s="8" t="s">
        <v>187</v>
      </c>
      <c r="Q32" s="8" t="s">
        <v>172</v>
      </c>
      <c r="R32" s="69" t="s">
        <v>173</v>
      </c>
      <c r="S32" s="3" t="s">
        <v>375</v>
      </c>
      <c r="T32" s="3" t="s">
        <v>376</v>
      </c>
      <c r="U32" s="97">
        <f>'[1]Summary Results'!$E41</f>
        <v>120273.70515686073</v>
      </c>
      <c r="V32" s="2" t="s">
        <v>342</v>
      </c>
      <c r="W32" s="9" t="s">
        <v>344</v>
      </c>
      <c r="X32" s="3" t="s">
        <v>592</v>
      </c>
      <c r="Y32" s="5" t="s">
        <v>207</v>
      </c>
      <c r="Z32" s="5" t="s">
        <v>114</v>
      </c>
      <c r="AA32" s="5" t="s">
        <v>114</v>
      </c>
      <c r="AB32" s="5" t="s">
        <v>70</v>
      </c>
      <c r="AC32" s="64" t="s">
        <v>386</v>
      </c>
      <c r="AD32" s="2" t="s">
        <v>385</v>
      </c>
      <c r="AE32" s="65" t="s">
        <v>593</v>
      </c>
      <c r="AF32" s="5" t="s">
        <v>154</v>
      </c>
    </row>
    <row r="33" spans="1:32" ht="106.5" customHeight="1" x14ac:dyDescent="0.25">
      <c r="B33" s="3" t="s">
        <v>10</v>
      </c>
      <c r="C33" s="5">
        <v>38</v>
      </c>
      <c r="D33" s="8" t="s">
        <v>104</v>
      </c>
      <c r="E33" s="28">
        <v>2.2000000000000002</v>
      </c>
      <c r="F33" s="28"/>
      <c r="G33" s="28">
        <v>2</v>
      </c>
      <c r="H33" s="29"/>
      <c r="I33" s="29"/>
      <c r="J33" s="29"/>
      <c r="K33" s="29"/>
      <c r="L33" s="29"/>
      <c r="M33" s="8" t="s">
        <v>429</v>
      </c>
      <c r="N33" s="8" t="s">
        <v>138</v>
      </c>
      <c r="O33" s="8" t="s">
        <v>457</v>
      </c>
      <c r="P33" s="8" t="s">
        <v>458</v>
      </c>
      <c r="Q33" s="3" t="s">
        <v>174</v>
      </c>
      <c r="R33" s="58" t="s">
        <v>175</v>
      </c>
      <c r="S33" s="3" t="s">
        <v>377</v>
      </c>
      <c r="T33" s="3" t="s">
        <v>488</v>
      </c>
      <c r="U33" s="97">
        <f>'[1]Summary Results'!$E42</f>
        <v>486348.29212284158</v>
      </c>
      <c r="V33" s="3" t="s">
        <v>342</v>
      </c>
      <c r="W33" s="8" t="s">
        <v>408</v>
      </c>
      <c r="X33" s="2" t="s">
        <v>492</v>
      </c>
      <c r="Y33" s="5" t="s">
        <v>207</v>
      </c>
      <c r="Z33" s="5" t="s">
        <v>114</v>
      </c>
      <c r="AA33" s="5" t="s">
        <v>70</v>
      </c>
      <c r="AB33" s="5" t="s">
        <v>70</v>
      </c>
      <c r="AC33" s="64" t="s">
        <v>386</v>
      </c>
      <c r="AD33" s="2" t="s">
        <v>385</v>
      </c>
      <c r="AE33" s="59" t="s">
        <v>70</v>
      </c>
      <c r="AF33" s="5" t="s">
        <v>70</v>
      </c>
    </row>
    <row r="34" spans="1:32" ht="131.25" customHeight="1" x14ac:dyDescent="0.25">
      <c r="B34" s="2" t="s">
        <v>15</v>
      </c>
      <c r="C34" s="5">
        <v>40</v>
      </c>
      <c r="D34" s="2" t="s">
        <v>459</v>
      </c>
      <c r="E34" s="5">
        <v>2.2999999999999998</v>
      </c>
      <c r="F34" s="5">
        <v>1</v>
      </c>
      <c r="G34" s="5"/>
      <c r="H34" s="5"/>
      <c r="I34" s="5"/>
      <c r="J34" s="5"/>
      <c r="K34" s="5"/>
      <c r="L34" s="5"/>
      <c r="M34" s="8" t="s">
        <v>429</v>
      </c>
      <c r="N34" s="8" t="s">
        <v>139</v>
      </c>
      <c r="O34" s="3" t="s">
        <v>460</v>
      </c>
      <c r="P34" s="3" t="s">
        <v>188</v>
      </c>
      <c r="Q34" s="3" t="s">
        <v>172</v>
      </c>
      <c r="R34" s="17" t="s">
        <v>173</v>
      </c>
      <c r="S34" s="3" t="s">
        <v>375</v>
      </c>
      <c r="T34" s="3" t="s">
        <v>376</v>
      </c>
      <c r="U34" s="97">
        <f>'[1]Summary Results'!$E43</f>
        <v>263933.96409422188</v>
      </c>
      <c r="V34" s="3" t="s">
        <v>276</v>
      </c>
      <c r="W34" s="8" t="s">
        <v>345</v>
      </c>
      <c r="X34" s="2" t="s">
        <v>594</v>
      </c>
      <c r="Y34" s="5" t="s">
        <v>207</v>
      </c>
      <c r="Z34" s="5" t="s">
        <v>114</v>
      </c>
      <c r="AA34" s="5" t="s">
        <v>114</v>
      </c>
      <c r="AB34" s="5" t="s">
        <v>70</v>
      </c>
      <c r="AC34" s="64" t="s">
        <v>386</v>
      </c>
      <c r="AD34" s="2" t="s">
        <v>385</v>
      </c>
      <c r="AE34" s="65" t="s">
        <v>593</v>
      </c>
      <c r="AF34" s="5" t="s">
        <v>154</v>
      </c>
    </row>
    <row r="35" spans="1:32" ht="138" customHeight="1" x14ac:dyDescent="0.25">
      <c r="B35" s="3" t="s">
        <v>15</v>
      </c>
      <c r="C35" s="5">
        <v>41</v>
      </c>
      <c r="D35" s="3" t="s">
        <v>105</v>
      </c>
      <c r="E35" s="5">
        <v>2.2999999999999998</v>
      </c>
      <c r="F35" s="5">
        <v>1</v>
      </c>
      <c r="G35" s="7"/>
      <c r="H35" s="7"/>
      <c r="I35" s="7"/>
      <c r="J35" s="7"/>
      <c r="K35" s="7"/>
      <c r="L35" s="7"/>
      <c r="M35" s="8" t="s">
        <v>429</v>
      </c>
      <c r="N35" s="8" t="s">
        <v>139</v>
      </c>
      <c r="O35" s="8" t="s">
        <v>266</v>
      </c>
      <c r="P35" s="3" t="s">
        <v>220</v>
      </c>
      <c r="Q35" s="3" t="s">
        <v>172</v>
      </c>
      <c r="R35" s="45" t="s">
        <v>175</v>
      </c>
      <c r="S35" s="3" t="s">
        <v>377</v>
      </c>
      <c r="T35" s="3" t="s">
        <v>488</v>
      </c>
      <c r="U35" s="97">
        <f>'[1]Summary Results'!$E44</f>
        <v>1067264.3077140131</v>
      </c>
      <c r="V35" s="3" t="s">
        <v>276</v>
      </c>
      <c r="W35" s="8" t="s">
        <v>409</v>
      </c>
      <c r="X35" s="2" t="s">
        <v>493</v>
      </c>
      <c r="Y35" s="5" t="s">
        <v>207</v>
      </c>
      <c r="Z35" s="5" t="s">
        <v>114</v>
      </c>
      <c r="AA35" s="5" t="s">
        <v>70</v>
      </c>
      <c r="AB35" s="5" t="s">
        <v>70</v>
      </c>
      <c r="AC35" s="64" t="s">
        <v>386</v>
      </c>
      <c r="AD35" s="2" t="s">
        <v>385</v>
      </c>
      <c r="AE35" s="59" t="s">
        <v>70</v>
      </c>
      <c r="AF35" s="5" t="s">
        <v>70</v>
      </c>
    </row>
    <row r="36" spans="1:32" ht="165" x14ac:dyDescent="0.25">
      <c r="A36" s="17"/>
      <c r="B36" s="3" t="s">
        <v>15</v>
      </c>
      <c r="C36" s="5">
        <v>43</v>
      </c>
      <c r="D36" s="3" t="s">
        <v>277</v>
      </c>
      <c r="E36" s="5">
        <v>2.2999999999999998</v>
      </c>
      <c r="F36" s="5">
        <v>1</v>
      </c>
      <c r="G36" s="7"/>
      <c r="H36" s="7"/>
      <c r="I36" s="7"/>
      <c r="J36" s="7"/>
      <c r="K36" s="7"/>
      <c r="L36" s="7"/>
      <c r="M36" s="8" t="s">
        <v>140</v>
      </c>
      <c r="N36" s="8" t="s">
        <v>140</v>
      </c>
      <c r="O36" s="3" t="s">
        <v>189</v>
      </c>
      <c r="P36" s="3" t="s">
        <v>190</v>
      </c>
      <c r="Q36" s="3" t="s">
        <v>176</v>
      </c>
      <c r="R36" s="58" t="s">
        <v>461</v>
      </c>
      <c r="S36" s="3" t="s">
        <v>534</v>
      </c>
      <c r="T36" s="3" t="s">
        <v>558</v>
      </c>
      <c r="U36" s="97">
        <f>'[1]Summary Results'!$E45</f>
        <v>24379.166300765854</v>
      </c>
      <c r="V36" s="3" t="s">
        <v>276</v>
      </c>
      <c r="W36" s="8" t="s">
        <v>203</v>
      </c>
      <c r="X36" s="2" t="s">
        <v>494</v>
      </c>
      <c r="Y36" s="33" t="s">
        <v>114</v>
      </c>
      <c r="Z36" s="5" t="s">
        <v>114</v>
      </c>
      <c r="AA36" s="5" t="s">
        <v>114</v>
      </c>
      <c r="AB36" s="5" t="s">
        <v>114</v>
      </c>
      <c r="AC36" s="64" t="s">
        <v>386</v>
      </c>
      <c r="AD36" s="2" t="s">
        <v>385</v>
      </c>
      <c r="AE36" s="68" t="s">
        <v>114</v>
      </c>
      <c r="AF36" s="5" t="s">
        <v>154</v>
      </c>
    </row>
    <row r="37" spans="1:32" ht="195" x14ac:dyDescent="0.25">
      <c r="B37" s="2" t="s">
        <v>33</v>
      </c>
      <c r="C37" s="5">
        <v>49</v>
      </c>
      <c r="D37" s="9" t="s">
        <v>99</v>
      </c>
      <c r="E37" s="5">
        <v>2.2999999999999998</v>
      </c>
      <c r="F37" s="5"/>
      <c r="G37" s="5">
        <v>2</v>
      </c>
      <c r="H37" s="5"/>
      <c r="I37" s="5"/>
      <c r="J37" s="5"/>
      <c r="K37" s="5"/>
      <c r="L37" s="5"/>
      <c r="M37" s="8" t="s">
        <v>141</v>
      </c>
      <c r="N37" s="8" t="s">
        <v>278</v>
      </c>
      <c r="O37" s="3" t="s">
        <v>463</v>
      </c>
      <c r="P37" s="8" t="s">
        <v>495</v>
      </c>
      <c r="Q37" s="3" t="s">
        <v>177</v>
      </c>
      <c r="R37" s="45" t="s">
        <v>178</v>
      </c>
      <c r="S37" s="3" t="s">
        <v>373</v>
      </c>
      <c r="T37" s="3" t="s">
        <v>546</v>
      </c>
      <c r="U37" s="97">
        <f>'[1]Summary Results'!$E46</f>
        <v>920612.70259082981</v>
      </c>
      <c r="V37" s="2" t="s">
        <v>343</v>
      </c>
      <c r="W37" s="9" t="s">
        <v>344</v>
      </c>
      <c r="X37" s="2" t="s">
        <v>462</v>
      </c>
      <c r="Y37" s="33" t="s">
        <v>114</v>
      </c>
      <c r="Z37" s="5" t="s">
        <v>114</v>
      </c>
      <c r="AA37" s="5" t="s">
        <v>114</v>
      </c>
      <c r="AB37" s="5" t="s">
        <v>114</v>
      </c>
      <c r="AC37" s="64" t="s">
        <v>386</v>
      </c>
      <c r="AD37" s="2" t="s">
        <v>385</v>
      </c>
      <c r="AE37" s="68" t="s">
        <v>114</v>
      </c>
      <c r="AF37" s="5" t="s">
        <v>154</v>
      </c>
    </row>
    <row r="38" spans="1:32" ht="165" customHeight="1" x14ac:dyDescent="0.25">
      <c r="B38" s="2" t="s">
        <v>15</v>
      </c>
      <c r="C38" s="5">
        <v>50</v>
      </c>
      <c r="D38" s="9" t="s">
        <v>100</v>
      </c>
      <c r="E38" s="5">
        <v>2.2999999999999998</v>
      </c>
      <c r="F38" s="5"/>
      <c r="G38" s="5">
        <v>2</v>
      </c>
      <c r="H38" s="5"/>
      <c r="I38" s="5"/>
      <c r="J38" s="5"/>
      <c r="K38" s="5"/>
      <c r="L38" s="5"/>
      <c r="M38" s="8" t="s">
        <v>118</v>
      </c>
      <c r="N38" s="8" t="s">
        <v>279</v>
      </c>
      <c r="O38" s="3" t="s">
        <v>191</v>
      </c>
      <c r="P38" s="8" t="s">
        <v>280</v>
      </c>
      <c r="Q38" s="8" t="s">
        <v>249</v>
      </c>
      <c r="R38" s="45" t="s">
        <v>362</v>
      </c>
      <c r="S38" s="3" t="s">
        <v>535</v>
      </c>
      <c r="T38" s="3" t="s">
        <v>559</v>
      </c>
      <c r="U38" s="97">
        <f>'[1]Summary Results'!$E47</f>
        <v>1185273.1189398358</v>
      </c>
      <c r="V38" s="2" t="s">
        <v>343</v>
      </c>
      <c r="W38" s="9" t="s">
        <v>344</v>
      </c>
      <c r="X38" s="2" t="s">
        <v>452</v>
      </c>
      <c r="Y38" s="5" t="s">
        <v>207</v>
      </c>
      <c r="Z38" s="5" t="s">
        <v>114</v>
      </c>
      <c r="AA38" s="5" t="s">
        <v>70</v>
      </c>
      <c r="AB38" s="5" t="s">
        <v>70</v>
      </c>
      <c r="AC38" s="64" t="s">
        <v>386</v>
      </c>
      <c r="AD38" s="2" t="s">
        <v>385</v>
      </c>
      <c r="AE38" s="59" t="s">
        <v>70</v>
      </c>
      <c r="AF38" s="5" t="s">
        <v>70</v>
      </c>
    </row>
    <row r="39" spans="1:32" ht="180" x14ac:dyDescent="0.25">
      <c r="B39" s="2" t="s">
        <v>15</v>
      </c>
      <c r="C39" s="5">
        <v>51</v>
      </c>
      <c r="D39" s="2" t="s">
        <v>14</v>
      </c>
      <c r="E39" s="5">
        <v>2.2999999999999998</v>
      </c>
      <c r="F39" s="5"/>
      <c r="G39" s="5"/>
      <c r="H39" s="5"/>
      <c r="I39" s="5"/>
      <c r="J39" s="5"/>
      <c r="K39" s="5"/>
      <c r="L39" s="5"/>
      <c r="M39" s="8" t="s">
        <v>274</v>
      </c>
      <c r="N39" s="8" t="s">
        <v>142</v>
      </c>
      <c r="O39" s="3" t="s">
        <v>465</v>
      </c>
      <c r="P39" s="8" t="s">
        <v>464</v>
      </c>
      <c r="Q39" s="3" t="s">
        <v>168</v>
      </c>
      <c r="R39" s="45" t="s">
        <v>169</v>
      </c>
      <c r="S39" s="3" t="s">
        <v>536</v>
      </c>
      <c r="T39" s="3" t="s">
        <v>556</v>
      </c>
      <c r="U39" s="97">
        <f>'[1]Summary Results'!$E48</f>
        <v>3666415.6680754302</v>
      </c>
      <c r="V39" s="2" t="s">
        <v>343</v>
      </c>
      <c r="W39" s="9" t="s">
        <v>411</v>
      </c>
      <c r="X39" s="2" t="s">
        <v>455</v>
      </c>
      <c r="Y39" s="5" t="s">
        <v>207</v>
      </c>
      <c r="Z39" s="5" t="s">
        <v>114</v>
      </c>
      <c r="AA39" s="5" t="s">
        <v>114</v>
      </c>
      <c r="AB39" s="5" t="s">
        <v>70</v>
      </c>
      <c r="AC39" s="64" t="s">
        <v>386</v>
      </c>
      <c r="AD39" s="2" t="s">
        <v>385</v>
      </c>
      <c r="AE39" s="59" t="s">
        <v>70</v>
      </c>
      <c r="AF39" s="66" t="s">
        <v>114</v>
      </c>
    </row>
    <row r="40" spans="1:32" ht="150" x14ac:dyDescent="0.25">
      <c r="B40" s="2" t="s">
        <v>15</v>
      </c>
      <c r="C40" s="5">
        <v>52</v>
      </c>
      <c r="D40" s="2" t="s">
        <v>19</v>
      </c>
      <c r="E40" s="5">
        <v>2.2999999999999998</v>
      </c>
      <c r="F40" s="5"/>
      <c r="G40" s="5"/>
      <c r="H40" s="5"/>
      <c r="I40" s="5"/>
      <c r="J40" s="5"/>
      <c r="K40" s="5"/>
      <c r="L40" s="5"/>
      <c r="M40" s="8" t="s">
        <v>275</v>
      </c>
      <c r="N40" s="8" t="s">
        <v>127</v>
      </c>
      <c r="O40" s="3" t="s">
        <v>281</v>
      </c>
      <c r="P40" s="8" t="s">
        <v>282</v>
      </c>
      <c r="Q40" s="3" t="s">
        <v>170</v>
      </c>
      <c r="R40" s="45" t="s">
        <v>171</v>
      </c>
      <c r="S40" s="3" t="s">
        <v>537</v>
      </c>
      <c r="T40" s="3" t="s">
        <v>560</v>
      </c>
      <c r="U40" s="97">
        <f>'[1]Summary Results'!$E49</f>
        <v>3541108.3111744644</v>
      </c>
      <c r="V40" s="2" t="s">
        <v>343</v>
      </c>
      <c r="W40" s="9" t="s">
        <v>412</v>
      </c>
      <c r="X40" s="2" t="s">
        <v>289</v>
      </c>
      <c r="Y40" s="5" t="s">
        <v>207</v>
      </c>
      <c r="Z40" s="5" t="s">
        <v>114</v>
      </c>
      <c r="AA40" s="5" t="s">
        <v>114</v>
      </c>
      <c r="AB40" s="5" t="s">
        <v>70</v>
      </c>
      <c r="AC40" s="64" t="s">
        <v>386</v>
      </c>
      <c r="AD40" s="2" t="s">
        <v>385</v>
      </c>
      <c r="AE40" s="59" t="s">
        <v>70</v>
      </c>
      <c r="AF40" s="66" t="s">
        <v>114</v>
      </c>
    </row>
    <row r="41" spans="1:32" ht="60" x14ac:dyDescent="0.25">
      <c r="B41" s="2" t="s">
        <v>20</v>
      </c>
      <c r="C41" s="5">
        <v>53</v>
      </c>
      <c r="D41" s="3" t="s">
        <v>2</v>
      </c>
      <c r="E41" s="5">
        <v>2.4</v>
      </c>
      <c r="G41" s="5"/>
      <c r="H41" s="5"/>
      <c r="I41" s="7">
        <v>4</v>
      </c>
      <c r="J41" s="5"/>
      <c r="K41" s="5"/>
      <c r="L41" s="5"/>
      <c r="M41" s="3" t="s">
        <v>113</v>
      </c>
      <c r="N41" s="2" t="s">
        <v>208</v>
      </c>
      <c r="O41" s="3" t="s">
        <v>209</v>
      </c>
      <c r="P41" s="8" t="s">
        <v>208</v>
      </c>
      <c r="Q41" s="3" t="s">
        <v>226</v>
      </c>
      <c r="R41" s="45" t="s">
        <v>208</v>
      </c>
      <c r="S41" s="3" t="s">
        <v>207</v>
      </c>
      <c r="T41" s="3" t="s">
        <v>207</v>
      </c>
      <c r="U41" s="17"/>
      <c r="V41" s="2" t="s">
        <v>201</v>
      </c>
      <c r="W41" s="9" t="s">
        <v>156</v>
      </c>
      <c r="X41" s="3" t="s">
        <v>496</v>
      </c>
      <c r="Y41" s="33" t="s">
        <v>114</v>
      </c>
      <c r="Z41" s="5" t="s">
        <v>114</v>
      </c>
      <c r="AA41" s="5" t="s">
        <v>114</v>
      </c>
      <c r="AB41" s="5" t="s">
        <v>114</v>
      </c>
      <c r="AC41" s="64" t="s">
        <v>386</v>
      </c>
      <c r="AD41" s="2" t="s">
        <v>385</v>
      </c>
      <c r="AE41" s="68" t="s">
        <v>114</v>
      </c>
      <c r="AF41" s="5" t="s">
        <v>154</v>
      </c>
    </row>
    <row r="42" spans="1:32" ht="240" x14ac:dyDescent="0.25">
      <c r="B42" s="2" t="s">
        <v>20</v>
      </c>
      <c r="C42" s="5">
        <v>54</v>
      </c>
      <c r="D42" s="3" t="s">
        <v>39</v>
      </c>
      <c r="E42" s="5">
        <v>2.4</v>
      </c>
      <c r="F42" s="5">
        <v>1</v>
      </c>
      <c r="G42" s="5"/>
      <c r="H42" s="5"/>
      <c r="I42" s="5"/>
      <c r="J42" s="5"/>
      <c r="K42" s="5"/>
      <c r="L42" s="5"/>
      <c r="M42" s="9" t="s">
        <v>497</v>
      </c>
      <c r="N42" s="9" t="s">
        <v>482</v>
      </c>
      <c r="O42" s="8" t="s">
        <v>483</v>
      </c>
      <c r="P42" s="8" t="s">
        <v>466</v>
      </c>
      <c r="Q42" s="3" t="s">
        <v>226</v>
      </c>
      <c r="R42" s="45" t="s">
        <v>179</v>
      </c>
      <c r="S42" s="3" t="s">
        <v>538</v>
      </c>
      <c r="T42" s="3" t="s">
        <v>561</v>
      </c>
      <c r="U42" s="97">
        <f>'[1]Summary Results'!$E50</f>
        <v>351013.90046504932</v>
      </c>
      <c r="V42" s="2" t="s">
        <v>336</v>
      </c>
      <c r="W42" s="9" t="s">
        <v>337</v>
      </c>
      <c r="X42" s="3" t="s">
        <v>595</v>
      </c>
      <c r="Y42" s="5" t="s">
        <v>207</v>
      </c>
      <c r="Z42" s="5" t="s">
        <v>114</v>
      </c>
      <c r="AA42" s="5" t="s">
        <v>70</v>
      </c>
      <c r="AB42" s="5" t="s">
        <v>114</v>
      </c>
      <c r="AC42" s="64" t="s">
        <v>386</v>
      </c>
      <c r="AD42" s="2" t="s">
        <v>385</v>
      </c>
      <c r="AE42" s="65" t="s">
        <v>401</v>
      </c>
      <c r="AF42" s="5" t="s">
        <v>154</v>
      </c>
    </row>
    <row r="43" spans="1:32" ht="150" x14ac:dyDescent="0.25">
      <c r="B43" s="2" t="s">
        <v>20</v>
      </c>
      <c r="C43" s="5">
        <v>55</v>
      </c>
      <c r="D43" s="2" t="s">
        <v>21</v>
      </c>
      <c r="E43" s="5">
        <v>2.4</v>
      </c>
      <c r="F43" s="5">
        <v>1</v>
      </c>
      <c r="G43" s="5"/>
      <c r="H43" s="5"/>
      <c r="I43" s="5"/>
      <c r="J43" s="5"/>
      <c r="K43" s="5"/>
      <c r="L43" s="5"/>
      <c r="M43" s="9" t="s">
        <v>131</v>
      </c>
      <c r="N43" s="9" t="s">
        <v>117</v>
      </c>
      <c r="O43" s="3" t="s">
        <v>193</v>
      </c>
      <c r="P43" s="8" t="s">
        <v>467</v>
      </c>
      <c r="Q43" s="8" t="s">
        <v>249</v>
      </c>
      <c r="R43" s="45" t="s">
        <v>250</v>
      </c>
      <c r="S43" s="3" t="s">
        <v>378</v>
      </c>
      <c r="T43" s="3" t="s">
        <v>379</v>
      </c>
      <c r="U43" s="97">
        <f>'[1]Summary Results'!$E51</f>
        <v>5376449.1359398933</v>
      </c>
      <c r="V43" s="2" t="s">
        <v>343</v>
      </c>
      <c r="W43" s="9" t="s">
        <v>413</v>
      </c>
      <c r="X43" s="2" t="s">
        <v>498</v>
      </c>
      <c r="Y43" s="5" t="s">
        <v>207</v>
      </c>
      <c r="Z43" s="5" t="s">
        <v>70</v>
      </c>
      <c r="AA43" s="5" t="s">
        <v>70</v>
      </c>
      <c r="AB43" s="5" t="s">
        <v>70</v>
      </c>
      <c r="AC43" s="64" t="s">
        <v>386</v>
      </c>
      <c r="AD43" s="2" t="s">
        <v>385</v>
      </c>
      <c r="AE43" s="59" t="s">
        <v>70</v>
      </c>
      <c r="AF43" s="5" t="s">
        <v>70</v>
      </c>
    </row>
    <row r="44" spans="1:32" ht="165" x14ac:dyDescent="0.25">
      <c r="B44" s="2" t="s">
        <v>20</v>
      </c>
      <c r="C44" s="5">
        <v>56</v>
      </c>
      <c r="D44" s="2" t="s">
        <v>14</v>
      </c>
      <c r="E44" s="5">
        <v>2.4</v>
      </c>
      <c r="F44" s="5">
        <v>1</v>
      </c>
      <c r="G44" s="5"/>
      <c r="H44" s="5"/>
      <c r="I44" s="5"/>
      <c r="J44" s="5"/>
      <c r="K44" s="5"/>
      <c r="L44" s="5"/>
      <c r="M44" s="9" t="s">
        <v>274</v>
      </c>
      <c r="N44" s="9" t="s">
        <v>152</v>
      </c>
      <c r="O44" s="3" t="s">
        <v>361</v>
      </c>
      <c r="P44" s="8" t="s">
        <v>468</v>
      </c>
      <c r="Q44" s="3" t="s">
        <v>168</v>
      </c>
      <c r="R44" s="45" t="s">
        <v>169</v>
      </c>
      <c r="S44" s="3" t="s">
        <v>539</v>
      </c>
      <c r="T44" s="3" t="s">
        <v>562</v>
      </c>
      <c r="U44" s="97">
        <f>'[1]Summary Results'!$E52</f>
        <v>2019079.6585291116</v>
      </c>
      <c r="V44" s="2" t="s">
        <v>343</v>
      </c>
      <c r="W44" s="9" t="s">
        <v>414</v>
      </c>
      <c r="X44" s="2" t="s">
        <v>499</v>
      </c>
      <c r="Y44" s="5" t="s">
        <v>207</v>
      </c>
      <c r="Z44" s="5" t="s">
        <v>70</v>
      </c>
      <c r="AA44" s="5" t="s">
        <v>70</v>
      </c>
      <c r="AB44" s="5" t="s">
        <v>70</v>
      </c>
      <c r="AC44" s="64" t="s">
        <v>386</v>
      </c>
      <c r="AD44" s="2" t="s">
        <v>385</v>
      </c>
      <c r="AE44" s="59" t="s">
        <v>70</v>
      </c>
      <c r="AF44" s="5" t="s">
        <v>70</v>
      </c>
    </row>
    <row r="45" spans="1:32" ht="163.5" customHeight="1" x14ac:dyDescent="0.25">
      <c r="B45" s="2" t="s">
        <v>20</v>
      </c>
      <c r="C45" s="5">
        <v>57</v>
      </c>
      <c r="D45" s="2" t="s">
        <v>19</v>
      </c>
      <c r="E45" s="5">
        <v>2.4</v>
      </c>
      <c r="F45" s="5">
        <v>1</v>
      </c>
      <c r="G45" s="5"/>
      <c r="H45" s="5"/>
      <c r="I45" s="5"/>
      <c r="J45" s="5"/>
      <c r="K45" s="5"/>
      <c r="L45" s="5"/>
      <c r="M45" s="9" t="s">
        <v>275</v>
      </c>
      <c r="N45" s="9" t="s">
        <v>152</v>
      </c>
      <c r="O45" s="3" t="s">
        <v>363</v>
      </c>
      <c r="P45" s="8" t="s">
        <v>469</v>
      </c>
      <c r="Q45" s="3" t="s">
        <v>170</v>
      </c>
      <c r="R45" s="45" t="s">
        <v>171</v>
      </c>
      <c r="S45" s="3" t="s">
        <v>540</v>
      </c>
      <c r="T45" s="3" t="s">
        <v>557</v>
      </c>
      <c r="U45" s="97">
        <f>'[1]Summary Results'!$E53</f>
        <v>1980930.9061293742</v>
      </c>
      <c r="V45" s="3" t="s">
        <v>343</v>
      </c>
      <c r="W45" s="8" t="s">
        <v>414</v>
      </c>
      <c r="X45" s="2" t="s">
        <v>500</v>
      </c>
      <c r="Y45" s="5" t="s">
        <v>207</v>
      </c>
      <c r="Z45" s="5" t="s">
        <v>70</v>
      </c>
      <c r="AA45" s="5" t="s">
        <v>70</v>
      </c>
      <c r="AB45" s="5" t="s">
        <v>70</v>
      </c>
      <c r="AC45" s="64" t="s">
        <v>386</v>
      </c>
      <c r="AD45" s="2" t="s">
        <v>385</v>
      </c>
      <c r="AE45" s="59" t="s">
        <v>70</v>
      </c>
      <c r="AF45" s="5" t="s">
        <v>70</v>
      </c>
    </row>
    <row r="46" spans="1:32" ht="75" x14ac:dyDescent="0.25">
      <c r="B46" s="36" t="s">
        <v>24</v>
      </c>
      <c r="C46" s="37" t="s">
        <v>317</v>
      </c>
      <c r="D46" s="36" t="s">
        <v>251</v>
      </c>
      <c r="E46" s="37">
        <v>2.4</v>
      </c>
      <c r="F46" s="37"/>
      <c r="G46" s="37"/>
      <c r="H46" s="37">
        <v>3</v>
      </c>
      <c r="I46" s="37"/>
      <c r="J46" s="37"/>
      <c r="K46" s="37"/>
      <c r="L46" s="37"/>
      <c r="M46" s="36" t="s">
        <v>119</v>
      </c>
      <c r="N46" s="36" t="s">
        <v>120</v>
      </c>
      <c r="O46" s="36" t="s">
        <v>194</v>
      </c>
      <c r="P46" s="36" t="s">
        <v>364</v>
      </c>
      <c r="Q46" s="36" t="s">
        <v>365</v>
      </c>
      <c r="R46" s="46" t="s">
        <v>180</v>
      </c>
      <c r="S46" s="36"/>
      <c r="T46" s="36"/>
      <c r="U46" s="36"/>
      <c r="V46" s="36" t="s">
        <v>283</v>
      </c>
      <c r="W46" s="39" t="s">
        <v>338</v>
      </c>
      <c r="X46" s="36" t="s">
        <v>255</v>
      </c>
      <c r="Y46" s="5" t="s">
        <v>207</v>
      </c>
      <c r="Z46" s="37"/>
      <c r="AA46" s="37"/>
      <c r="AB46" s="37"/>
      <c r="AC46" s="37"/>
      <c r="AD46" s="37"/>
      <c r="AE46" s="114" t="s">
        <v>471</v>
      </c>
      <c r="AF46" s="107" t="s">
        <v>154</v>
      </c>
    </row>
    <row r="47" spans="1:32" ht="60" x14ac:dyDescent="0.25">
      <c r="B47" s="36" t="s">
        <v>24</v>
      </c>
      <c r="C47" s="37" t="s">
        <v>318</v>
      </c>
      <c r="D47" s="36" t="s">
        <v>253</v>
      </c>
      <c r="E47" s="37">
        <v>2.4</v>
      </c>
      <c r="F47" s="37"/>
      <c r="G47" s="37"/>
      <c r="H47" s="37">
        <v>3</v>
      </c>
      <c r="I47" s="37"/>
      <c r="J47" s="37"/>
      <c r="K47" s="37"/>
      <c r="L47" s="37"/>
      <c r="M47" s="36" t="s">
        <v>119</v>
      </c>
      <c r="N47" s="36" t="s">
        <v>120</v>
      </c>
      <c r="O47" s="36" t="s">
        <v>256</v>
      </c>
      <c r="P47" s="36" t="s">
        <v>257</v>
      </c>
      <c r="Q47" s="36" t="s">
        <v>365</v>
      </c>
      <c r="R47" s="46" t="s">
        <v>366</v>
      </c>
      <c r="S47" s="36"/>
      <c r="T47" s="36"/>
      <c r="U47" s="36"/>
      <c r="V47" s="36" t="s">
        <v>283</v>
      </c>
      <c r="W47" s="39" t="s">
        <v>338</v>
      </c>
      <c r="X47" s="36" t="s">
        <v>258</v>
      </c>
      <c r="Y47" s="5" t="s">
        <v>207</v>
      </c>
      <c r="Z47" s="37"/>
      <c r="AA47" s="37"/>
      <c r="AB47" s="37"/>
      <c r="AC47" s="37"/>
      <c r="AD47" s="37"/>
      <c r="AE47" s="115"/>
      <c r="AF47" s="108"/>
    </row>
    <row r="48" spans="1:32" ht="150" x14ac:dyDescent="0.25">
      <c r="B48" s="36" t="s">
        <v>24</v>
      </c>
      <c r="C48" s="37" t="s">
        <v>319</v>
      </c>
      <c r="D48" s="36" t="s">
        <v>264</v>
      </c>
      <c r="E48" s="37">
        <v>2.4</v>
      </c>
      <c r="F48" s="37"/>
      <c r="G48" s="37"/>
      <c r="H48" s="37">
        <v>3</v>
      </c>
      <c r="I48" s="37"/>
      <c r="J48" s="37"/>
      <c r="K48" s="37"/>
      <c r="L48" s="37"/>
      <c r="M48" s="39" t="s">
        <v>144</v>
      </c>
      <c r="N48" s="39" t="s">
        <v>124</v>
      </c>
      <c r="O48" s="36" t="s">
        <v>367</v>
      </c>
      <c r="P48" s="36" t="s">
        <v>368</v>
      </c>
      <c r="Q48" s="36" t="s">
        <v>369</v>
      </c>
      <c r="R48" s="46" t="s">
        <v>370</v>
      </c>
      <c r="S48" s="38"/>
      <c r="T48" s="38"/>
      <c r="U48" s="36"/>
      <c r="V48" s="36" t="s">
        <v>159</v>
      </c>
      <c r="W48" s="39" t="s">
        <v>339</v>
      </c>
      <c r="X48" s="36" t="s">
        <v>596</v>
      </c>
      <c r="Y48" s="5" t="s">
        <v>207</v>
      </c>
      <c r="Z48" s="37"/>
      <c r="AA48" s="37"/>
      <c r="AB48" s="37"/>
      <c r="AC48" s="37"/>
      <c r="AD48" s="37"/>
      <c r="AE48" s="115"/>
      <c r="AF48" s="108"/>
    </row>
    <row r="49" spans="2:32" ht="60" x14ac:dyDescent="0.25">
      <c r="B49" s="36" t="s">
        <v>24</v>
      </c>
      <c r="C49" s="37" t="s">
        <v>320</v>
      </c>
      <c r="D49" s="36" t="s">
        <v>252</v>
      </c>
      <c r="E49" s="37">
        <v>2.4</v>
      </c>
      <c r="F49" s="37"/>
      <c r="G49" s="37"/>
      <c r="H49" s="37">
        <v>3</v>
      </c>
      <c r="I49" s="37"/>
      <c r="J49" s="37"/>
      <c r="K49" s="37"/>
      <c r="L49" s="37"/>
      <c r="M49" s="39" t="s">
        <v>121</v>
      </c>
      <c r="N49" s="39" t="s">
        <v>116</v>
      </c>
      <c r="O49" s="36" t="s">
        <v>195</v>
      </c>
      <c r="P49" s="36" t="s">
        <v>221</v>
      </c>
      <c r="Q49" s="36" t="s">
        <v>365</v>
      </c>
      <c r="R49" s="46" t="s">
        <v>180</v>
      </c>
      <c r="S49" s="36"/>
      <c r="T49" s="36"/>
      <c r="U49" s="36"/>
      <c r="V49" s="36" t="s">
        <v>283</v>
      </c>
      <c r="W49" s="39" t="s">
        <v>338</v>
      </c>
      <c r="X49" s="36" t="s">
        <v>265</v>
      </c>
      <c r="Y49" s="5" t="s">
        <v>207</v>
      </c>
      <c r="Z49" s="37"/>
      <c r="AA49" s="37"/>
      <c r="AB49" s="37"/>
      <c r="AC49" s="37"/>
      <c r="AD49" s="37"/>
      <c r="AE49" s="115"/>
      <c r="AF49" s="108"/>
    </row>
    <row r="50" spans="2:32" ht="60" x14ac:dyDescent="0.25">
      <c r="B50" s="34" t="s">
        <v>24</v>
      </c>
      <c r="C50" s="98" t="s">
        <v>321</v>
      </c>
      <c r="D50" s="34" t="s">
        <v>254</v>
      </c>
      <c r="E50" s="98">
        <v>2.4</v>
      </c>
      <c r="F50" s="98"/>
      <c r="G50" s="98"/>
      <c r="H50" s="98">
        <v>3</v>
      </c>
      <c r="I50" s="98"/>
      <c r="J50" s="98"/>
      <c r="K50" s="98"/>
      <c r="L50" s="98"/>
      <c r="M50" s="99" t="s">
        <v>121</v>
      </c>
      <c r="N50" s="99" t="s">
        <v>116</v>
      </c>
      <c r="O50" s="34" t="s">
        <v>259</v>
      </c>
      <c r="P50" s="34" t="s">
        <v>221</v>
      </c>
      <c r="Q50" s="34" t="s">
        <v>365</v>
      </c>
      <c r="R50" s="100" t="s">
        <v>180</v>
      </c>
      <c r="S50" s="36"/>
      <c r="T50" s="36"/>
      <c r="U50" s="101">
        <f>'[1]Summary Results'!$E$57</f>
        <v>487000</v>
      </c>
      <c r="V50" s="34" t="s">
        <v>283</v>
      </c>
      <c r="W50" s="99" t="s">
        <v>338</v>
      </c>
      <c r="X50" s="34" t="s">
        <v>265</v>
      </c>
      <c r="Y50" s="98" t="s">
        <v>207</v>
      </c>
      <c r="Z50" s="98"/>
      <c r="AA50" s="98"/>
      <c r="AB50" s="98"/>
      <c r="AC50" s="98"/>
      <c r="AD50" s="98"/>
      <c r="AE50" s="115"/>
      <c r="AF50" s="108"/>
    </row>
    <row r="51" spans="2:32" ht="54.75" customHeight="1" x14ac:dyDescent="0.25">
      <c r="B51" s="36" t="s">
        <v>24</v>
      </c>
      <c r="C51" s="37" t="s">
        <v>322</v>
      </c>
      <c r="D51" s="36" t="s">
        <v>308</v>
      </c>
      <c r="E51" s="37">
        <v>2.4</v>
      </c>
      <c r="F51" s="37"/>
      <c r="G51" s="37"/>
      <c r="H51" s="37">
        <v>3</v>
      </c>
      <c r="I51" s="37"/>
      <c r="J51" s="37"/>
      <c r="K51" s="37"/>
      <c r="L51" s="37"/>
      <c r="M51" s="39" t="s">
        <v>119</v>
      </c>
      <c r="N51" s="39" t="s">
        <v>309</v>
      </c>
      <c r="O51" s="36" t="s">
        <v>371</v>
      </c>
      <c r="P51" s="36" t="s">
        <v>372</v>
      </c>
      <c r="Q51" s="36" t="s">
        <v>365</v>
      </c>
      <c r="R51" s="39" t="s">
        <v>370</v>
      </c>
      <c r="S51" s="36"/>
      <c r="T51" s="36"/>
      <c r="U51" s="36"/>
      <c r="V51" s="36" t="s">
        <v>276</v>
      </c>
      <c r="W51" s="39" t="s">
        <v>340</v>
      </c>
      <c r="X51" s="36" t="s">
        <v>329</v>
      </c>
      <c r="Y51" s="5" t="s">
        <v>207</v>
      </c>
      <c r="Z51" s="37"/>
      <c r="AA51" s="37"/>
      <c r="AB51" s="37"/>
      <c r="AC51" s="37"/>
      <c r="AD51" s="37"/>
      <c r="AE51" s="116"/>
      <c r="AF51" s="109"/>
    </row>
    <row r="52" spans="2:32" ht="165" x14ac:dyDescent="0.25">
      <c r="B52" s="3" t="s">
        <v>24</v>
      </c>
      <c r="C52" s="7">
        <v>59</v>
      </c>
      <c r="D52" s="3" t="s">
        <v>83</v>
      </c>
      <c r="E52" s="7">
        <v>2.4</v>
      </c>
      <c r="F52" s="7"/>
      <c r="G52" s="7"/>
      <c r="H52" s="7">
        <v>3</v>
      </c>
      <c r="I52" s="7"/>
      <c r="J52" s="7"/>
      <c r="K52" s="7"/>
      <c r="L52" s="7"/>
      <c r="M52" s="8" t="s">
        <v>116</v>
      </c>
      <c r="N52" s="8" t="s">
        <v>116</v>
      </c>
      <c r="O52" s="3" t="s">
        <v>196</v>
      </c>
      <c r="P52" s="3" t="s">
        <v>470</v>
      </c>
      <c r="Q52" s="3" t="s">
        <v>181</v>
      </c>
      <c r="R52" s="45" t="s">
        <v>182</v>
      </c>
      <c r="S52" s="3" t="s">
        <v>541</v>
      </c>
      <c r="T52" s="3" t="s">
        <v>558</v>
      </c>
      <c r="U52" s="97">
        <f>'[1]Summary Results'!$E54</f>
        <v>24379.166300765854</v>
      </c>
      <c r="V52" s="3" t="s">
        <v>276</v>
      </c>
      <c r="W52" s="8" t="s">
        <v>338</v>
      </c>
      <c r="X52" s="3" t="s">
        <v>597</v>
      </c>
      <c r="Y52" s="5" t="s">
        <v>207</v>
      </c>
      <c r="Z52" s="7" t="s">
        <v>70</v>
      </c>
      <c r="AA52" s="7" t="s">
        <v>70</v>
      </c>
      <c r="AB52" s="7" t="s">
        <v>70</v>
      </c>
      <c r="AC52" s="67" t="s">
        <v>386</v>
      </c>
      <c r="AD52" s="3" t="s">
        <v>385</v>
      </c>
      <c r="AE52" s="60" t="s">
        <v>70</v>
      </c>
      <c r="AF52" s="7" t="s">
        <v>70</v>
      </c>
    </row>
    <row r="53" spans="2:32" s="17" customFormat="1" ht="121.5" customHeight="1" x14ac:dyDescent="0.25">
      <c r="B53" s="3" t="s">
        <v>25</v>
      </c>
      <c r="C53" s="5">
        <v>60</v>
      </c>
      <c r="D53" s="8" t="s">
        <v>501</v>
      </c>
      <c r="E53" s="5">
        <v>2.4</v>
      </c>
      <c r="F53" s="7"/>
      <c r="G53" s="7"/>
      <c r="H53" s="7"/>
      <c r="I53" s="7"/>
      <c r="J53" s="7">
        <v>5</v>
      </c>
      <c r="K53" s="7">
        <v>6</v>
      </c>
      <c r="L53" s="7"/>
      <c r="M53" s="8" t="s">
        <v>116</v>
      </c>
      <c r="N53" s="8" t="s">
        <v>116</v>
      </c>
      <c r="O53" s="8" t="s">
        <v>197</v>
      </c>
      <c r="P53" s="8" t="s">
        <v>267</v>
      </c>
      <c r="Q53" s="8" t="s">
        <v>172</v>
      </c>
      <c r="R53" s="58" t="s">
        <v>183</v>
      </c>
      <c r="S53" s="3" t="s">
        <v>542</v>
      </c>
      <c r="T53" s="3" t="s">
        <v>543</v>
      </c>
      <c r="U53" s="97">
        <f>'[1]Summary Results'!$E55</f>
        <v>763989.6599056134</v>
      </c>
      <c r="V53" s="2" t="s">
        <v>276</v>
      </c>
      <c r="W53" s="9" t="s">
        <v>341</v>
      </c>
      <c r="X53" s="3" t="s">
        <v>472</v>
      </c>
      <c r="Y53" s="5" t="s">
        <v>207</v>
      </c>
      <c r="Z53" s="7" t="s">
        <v>114</v>
      </c>
      <c r="AA53" s="7" t="s">
        <v>114</v>
      </c>
      <c r="AB53" s="7" t="s">
        <v>114</v>
      </c>
      <c r="AC53" s="67" t="s">
        <v>386</v>
      </c>
      <c r="AD53" s="3" t="s">
        <v>385</v>
      </c>
      <c r="AE53" s="68" t="s">
        <v>114</v>
      </c>
      <c r="AF53" s="5" t="s">
        <v>154</v>
      </c>
    </row>
    <row r="54" spans="2:32" s="17" customFormat="1" ht="135" x14ac:dyDescent="0.25">
      <c r="B54" s="3" t="s">
        <v>25</v>
      </c>
      <c r="C54" s="5">
        <v>61</v>
      </c>
      <c r="D54" s="8" t="s">
        <v>284</v>
      </c>
      <c r="E54" s="5">
        <v>2.4</v>
      </c>
      <c r="F54" s="7"/>
      <c r="G54" s="7"/>
      <c r="H54" s="7"/>
      <c r="I54" s="7"/>
      <c r="J54" s="7">
        <v>5</v>
      </c>
      <c r="K54" s="7">
        <v>6</v>
      </c>
      <c r="L54" s="7"/>
      <c r="M54" s="8" t="s">
        <v>116</v>
      </c>
      <c r="N54" s="8" t="s">
        <v>116</v>
      </c>
      <c r="O54" s="8" t="s">
        <v>198</v>
      </c>
      <c r="P54" s="8" t="s">
        <v>267</v>
      </c>
      <c r="Q54" s="8" t="s">
        <v>184</v>
      </c>
      <c r="R54" s="58" t="s">
        <v>183</v>
      </c>
      <c r="S54" s="3" t="s">
        <v>544</v>
      </c>
      <c r="T54" s="3" t="s">
        <v>563</v>
      </c>
      <c r="U54" s="97">
        <f>'[1]Summary Results'!$E56</f>
        <v>2637955.4138337104</v>
      </c>
      <c r="V54" s="2" t="s">
        <v>276</v>
      </c>
      <c r="W54" s="9" t="s">
        <v>408</v>
      </c>
      <c r="X54" s="3" t="s">
        <v>502</v>
      </c>
      <c r="Y54" s="5" t="s">
        <v>207</v>
      </c>
      <c r="Z54" s="7" t="s">
        <v>114</v>
      </c>
      <c r="AA54" s="7" t="s">
        <v>114</v>
      </c>
      <c r="AB54" s="7" t="s">
        <v>114</v>
      </c>
      <c r="AC54" s="67" t="s">
        <v>386</v>
      </c>
      <c r="AD54" s="3" t="s">
        <v>385</v>
      </c>
      <c r="AE54" s="60" t="s">
        <v>70</v>
      </c>
      <c r="AF54" s="66" t="s">
        <v>114</v>
      </c>
    </row>
    <row r="55" spans="2:32" s="17" customFormat="1" x14ac:dyDescent="0.25">
      <c r="B55" s="6"/>
      <c r="C55" s="18"/>
      <c r="D55" s="50"/>
      <c r="E55" s="18"/>
      <c r="F55" s="19"/>
      <c r="G55" s="19"/>
      <c r="H55" s="19"/>
      <c r="I55" s="19"/>
      <c r="J55" s="19"/>
      <c r="K55" s="19"/>
      <c r="L55" s="19"/>
      <c r="M55" s="50"/>
      <c r="N55" s="50"/>
      <c r="O55" s="6"/>
      <c r="P55" s="50"/>
      <c r="Q55" s="6"/>
      <c r="R55" s="6"/>
      <c r="S55" s="6"/>
      <c r="T55" s="6"/>
      <c r="U55" s="6"/>
      <c r="V55" s="21"/>
      <c r="W55" s="21"/>
      <c r="X55" s="6"/>
      <c r="Y55" s="6"/>
      <c r="Z55" s="19"/>
      <c r="AA55" s="19"/>
      <c r="AB55" s="19"/>
      <c r="AC55" s="19"/>
      <c r="AD55" s="6"/>
      <c r="AE55" s="19"/>
      <c r="AF55" s="7"/>
    </row>
    <row r="56" spans="2:32" s="17" customFormat="1" ht="90" x14ac:dyDescent="0.25">
      <c r="B56" s="3" t="s">
        <v>36</v>
      </c>
      <c r="C56" s="5">
        <v>39</v>
      </c>
      <c r="D56" s="8" t="s">
        <v>96</v>
      </c>
      <c r="E56" s="23">
        <v>2.2000000000000002</v>
      </c>
      <c r="F56" s="23"/>
      <c r="G56" s="23">
        <v>2</v>
      </c>
      <c r="H56" s="23"/>
      <c r="I56" s="23"/>
      <c r="J56" s="23"/>
      <c r="K56" s="23"/>
      <c r="L56" s="23">
        <v>8</v>
      </c>
      <c r="M56" s="52"/>
      <c r="N56" s="52"/>
      <c r="O56" s="53"/>
      <c r="P56" s="52"/>
      <c r="Q56" s="53"/>
      <c r="R56" s="53"/>
      <c r="S56" s="53"/>
      <c r="T56" s="53"/>
      <c r="U56" s="53"/>
      <c r="V56" s="53"/>
      <c r="W56" s="53"/>
      <c r="X56" s="53"/>
      <c r="Y56" s="53"/>
      <c r="Z56" s="23"/>
      <c r="AA56" s="23"/>
      <c r="AB56" s="23"/>
      <c r="AC56" s="23"/>
      <c r="AD56" s="53"/>
      <c r="AE56" s="61" t="s">
        <v>206</v>
      </c>
      <c r="AF56" s="7"/>
    </row>
    <row r="57" spans="2:32" s="17" customFormat="1" ht="150" x14ac:dyDescent="0.25">
      <c r="B57" s="3" t="s">
        <v>15</v>
      </c>
      <c r="C57" s="5">
        <v>44</v>
      </c>
      <c r="D57" s="3" t="s">
        <v>95</v>
      </c>
      <c r="E57" s="23">
        <v>2.2999999999999998</v>
      </c>
      <c r="F57" s="23"/>
      <c r="G57" s="23"/>
      <c r="H57" s="23"/>
      <c r="I57" s="23"/>
      <c r="J57" s="23">
        <v>5</v>
      </c>
      <c r="K57" s="23"/>
      <c r="L57" s="23"/>
      <c r="M57" s="52"/>
      <c r="N57" s="52"/>
      <c r="O57" s="53"/>
      <c r="P57" s="52"/>
      <c r="Q57" s="53"/>
      <c r="R57" s="53"/>
      <c r="S57" s="53"/>
      <c r="T57" s="53"/>
      <c r="U57" s="53"/>
      <c r="V57" s="53"/>
      <c r="W57" s="53"/>
      <c r="X57" s="53"/>
      <c r="Y57" s="53"/>
      <c r="Z57" s="23"/>
      <c r="AA57" s="23"/>
      <c r="AB57" s="23"/>
      <c r="AC57" s="23"/>
      <c r="AD57" s="53"/>
      <c r="AE57" s="61" t="s">
        <v>598</v>
      </c>
      <c r="AF57" s="7"/>
    </row>
    <row r="58" spans="2:32" s="17" customFormat="1" ht="45" x14ac:dyDescent="0.25">
      <c r="B58" s="3" t="s">
        <v>15</v>
      </c>
      <c r="C58" s="5">
        <v>45</v>
      </c>
      <c r="D58" s="3" t="s">
        <v>37</v>
      </c>
      <c r="E58" s="23">
        <v>2.2999999999999998</v>
      </c>
      <c r="F58" s="23"/>
      <c r="G58" s="23"/>
      <c r="H58" s="23"/>
      <c r="I58" s="23">
        <v>4</v>
      </c>
      <c r="J58" s="23"/>
      <c r="K58" s="23"/>
      <c r="L58" s="23"/>
      <c r="M58" s="52"/>
      <c r="N58" s="52"/>
      <c r="O58" s="53"/>
      <c r="P58" s="52"/>
      <c r="Q58" s="53"/>
      <c r="R58" s="53"/>
      <c r="S58" s="53"/>
      <c r="T58" s="53"/>
      <c r="U58" s="53"/>
      <c r="V58" s="53"/>
      <c r="W58" s="53"/>
      <c r="X58" s="53"/>
      <c r="Y58" s="53"/>
      <c r="Z58" s="23"/>
      <c r="AA58" s="23"/>
      <c r="AB58" s="23"/>
      <c r="AC58" s="23"/>
      <c r="AD58" s="53"/>
      <c r="AE58" s="61" t="s">
        <v>211</v>
      </c>
      <c r="AF58" s="7"/>
    </row>
    <row r="59" spans="2:32" s="17" customFormat="1" ht="45" x14ac:dyDescent="0.25">
      <c r="B59" s="3" t="s">
        <v>15</v>
      </c>
      <c r="C59" s="5">
        <v>46</v>
      </c>
      <c r="D59" s="3" t="s">
        <v>38</v>
      </c>
      <c r="E59" s="23">
        <v>2.2999999999999998</v>
      </c>
      <c r="F59" s="23"/>
      <c r="G59" s="23"/>
      <c r="H59" s="23"/>
      <c r="I59" s="23">
        <v>4</v>
      </c>
      <c r="J59" s="23"/>
      <c r="K59" s="23"/>
      <c r="L59" s="23"/>
      <c r="M59" s="53"/>
      <c r="N59" s="53"/>
      <c r="O59" s="53"/>
      <c r="P59" s="53"/>
      <c r="Q59" s="53"/>
      <c r="R59" s="53"/>
      <c r="S59" s="53"/>
      <c r="T59" s="53"/>
      <c r="U59" s="53"/>
      <c r="V59" s="53"/>
      <c r="W59" s="53"/>
      <c r="X59" s="53"/>
      <c r="Y59" s="23"/>
      <c r="Z59" s="23"/>
      <c r="AA59" s="23"/>
      <c r="AB59" s="23"/>
      <c r="AC59" s="23"/>
      <c r="AD59" s="53"/>
      <c r="AE59" s="61" t="s">
        <v>211</v>
      </c>
      <c r="AF59" s="7"/>
    </row>
    <row r="60" spans="2:32" s="17" customFormat="1" ht="120" x14ac:dyDescent="0.25">
      <c r="B60" s="3" t="s">
        <v>15</v>
      </c>
      <c r="C60" s="5">
        <v>48</v>
      </c>
      <c r="D60" s="8" t="s">
        <v>98</v>
      </c>
      <c r="E60" s="23">
        <v>2.2999999999999998</v>
      </c>
      <c r="F60" s="23"/>
      <c r="G60" s="23">
        <v>2</v>
      </c>
      <c r="H60" s="23"/>
      <c r="I60" s="23"/>
      <c r="J60" s="23"/>
      <c r="K60" s="23"/>
      <c r="L60" s="23"/>
      <c r="M60" s="53"/>
      <c r="N60" s="53"/>
      <c r="O60" s="53"/>
      <c r="P60" s="53"/>
      <c r="Q60" s="53"/>
      <c r="R60" s="53"/>
      <c r="S60" s="53"/>
      <c r="T60" s="53"/>
      <c r="U60" s="53"/>
      <c r="V60" s="53"/>
      <c r="W60" s="53"/>
      <c r="X60" s="53"/>
      <c r="Y60" s="23"/>
      <c r="Z60" s="23"/>
      <c r="AA60" s="23"/>
      <c r="AB60" s="23"/>
      <c r="AC60" s="23"/>
      <c r="AD60" s="53"/>
      <c r="AE60" s="61" t="s">
        <v>599</v>
      </c>
      <c r="AF60" s="7"/>
    </row>
    <row r="61" spans="2:32" s="17" customFormat="1" x14ac:dyDescent="0.25">
      <c r="B61" s="6"/>
      <c r="C61" s="18"/>
      <c r="D61" s="50"/>
      <c r="E61" s="50"/>
      <c r="F61" s="50"/>
      <c r="G61" s="50"/>
      <c r="H61" s="50"/>
      <c r="I61" s="50"/>
      <c r="J61" s="50"/>
      <c r="K61" s="50"/>
      <c r="L61" s="50"/>
      <c r="M61" s="50"/>
      <c r="N61" s="50"/>
      <c r="O61" s="50"/>
      <c r="P61" s="50"/>
      <c r="Q61" s="50"/>
      <c r="R61" s="50"/>
      <c r="S61" s="50"/>
      <c r="T61" s="50"/>
      <c r="U61" s="50"/>
      <c r="V61" s="50"/>
      <c r="W61" s="50"/>
      <c r="X61" s="50"/>
      <c r="Y61" s="50"/>
      <c r="Z61" s="56"/>
      <c r="AA61" s="56"/>
      <c r="AB61" s="56"/>
      <c r="AC61" s="56"/>
      <c r="AD61" s="50"/>
      <c r="AE61" s="56"/>
      <c r="AF61" s="62"/>
    </row>
    <row r="62" spans="2:32" s="17" customFormat="1" x14ac:dyDescent="0.25">
      <c r="B62" s="6"/>
      <c r="C62" s="18"/>
      <c r="D62" s="50"/>
      <c r="E62" s="6"/>
      <c r="F62" s="6"/>
      <c r="G62" s="19"/>
      <c r="H62" s="19"/>
      <c r="I62" s="19"/>
      <c r="J62" s="19"/>
      <c r="K62" s="19"/>
      <c r="L62" s="19"/>
      <c r="M62" s="54"/>
      <c r="N62" s="50"/>
      <c r="O62" s="50"/>
      <c r="P62" s="6"/>
      <c r="Q62" s="6"/>
      <c r="R62" s="6"/>
      <c r="S62" s="6"/>
      <c r="T62" s="6"/>
      <c r="U62" s="6"/>
      <c r="V62" s="6"/>
      <c r="W62" s="6"/>
      <c r="Y62" s="19"/>
      <c r="Z62" s="19"/>
      <c r="AA62" s="19"/>
      <c r="AB62" s="19"/>
      <c r="AC62" s="19"/>
      <c r="AD62" s="6"/>
      <c r="AE62" s="19"/>
      <c r="AF62" s="62"/>
    </row>
    <row r="63" spans="2:32" ht="30" x14ac:dyDescent="0.25">
      <c r="M63" s="51" t="s">
        <v>106</v>
      </c>
      <c r="N63" s="11"/>
      <c r="O63" s="10" t="s">
        <v>107</v>
      </c>
      <c r="P63" s="11"/>
      <c r="Q63" s="10" t="s">
        <v>108</v>
      </c>
      <c r="R63" s="11"/>
      <c r="S63" s="11"/>
      <c r="T63" s="11"/>
      <c r="U63" s="11"/>
      <c r="V63" s="10" t="s">
        <v>109</v>
      </c>
      <c r="W63" s="11"/>
      <c r="X63" s="11"/>
      <c r="Y63" s="16"/>
      <c r="Z63" s="113" t="s">
        <v>301</v>
      </c>
      <c r="AA63" s="113"/>
      <c r="AB63" s="113"/>
      <c r="AC63" s="113"/>
      <c r="AD63" s="47"/>
      <c r="AE63" s="48"/>
    </row>
    <row r="64" spans="2:32" ht="78" customHeight="1" x14ac:dyDescent="0.25">
      <c r="B64" s="40" t="s">
        <v>4</v>
      </c>
      <c r="C64" s="24" t="s">
        <v>0</v>
      </c>
      <c r="D64" s="40" t="s">
        <v>1</v>
      </c>
      <c r="E64" s="110" t="s">
        <v>269</v>
      </c>
      <c r="F64" s="111"/>
      <c r="G64" s="111"/>
      <c r="H64" s="111"/>
      <c r="I64" s="111"/>
      <c r="J64" s="111"/>
      <c r="K64" s="111"/>
      <c r="L64" s="112"/>
      <c r="M64" s="12" t="s">
        <v>110</v>
      </c>
      <c r="N64" s="13" t="s">
        <v>111</v>
      </c>
      <c r="O64" s="12" t="s">
        <v>110</v>
      </c>
      <c r="P64" s="13" t="s">
        <v>111</v>
      </c>
      <c r="Q64" s="12" t="s">
        <v>110</v>
      </c>
      <c r="R64" s="13" t="s">
        <v>111</v>
      </c>
      <c r="S64" s="44" t="s">
        <v>294</v>
      </c>
      <c r="T64" s="44" t="s">
        <v>295</v>
      </c>
      <c r="U64" s="41" t="s">
        <v>296</v>
      </c>
      <c r="V64" s="12" t="s">
        <v>110</v>
      </c>
      <c r="W64" s="13" t="s">
        <v>111</v>
      </c>
      <c r="X64" s="14" t="s">
        <v>112</v>
      </c>
      <c r="Y64" s="32" t="s">
        <v>236</v>
      </c>
      <c r="Z64" s="55" t="s">
        <v>302</v>
      </c>
      <c r="AA64" s="55" t="s">
        <v>303</v>
      </c>
      <c r="AB64" s="55" t="s">
        <v>304</v>
      </c>
      <c r="AC64" s="55" t="s">
        <v>305</v>
      </c>
      <c r="AD64" s="49" t="s">
        <v>306</v>
      </c>
      <c r="AE64" s="57" t="s">
        <v>307</v>
      </c>
    </row>
    <row r="65" spans="2:32" ht="90" x14ac:dyDescent="0.25">
      <c r="B65" s="2" t="s">
        <v>23</v>
      </c>
      <c r="C65" s="5">
        <v>1</v>
      </c>
      <c r="D65" s="2" t="s">
        <v>123</v>
      </c>
      <c r="E65" s="7">
        <v>2.4</v>
      </c>
      <c r="F65" s="7"/>
      <c r="G65" s="7">
        <v>2</v>
      </c>
      <c r="H65" s="23"/>
      <c r="I65" s="23"/>
      <c r="J65" s="23"/>
      <c r="K65" s="23"/>
      <c r="L65" s="23"/>
      <c r="M65" s="9" t="s">
        <v>210</v>
      </c>
      <c r="N65" s="9" t="s">
        <v>143</v>
      </c>
      <c r="O65" s="8" t="s">
        <v>192</v>
      </c>
      <c r="P65" s="8" t="s">
        <v>268</v>
      </c>
      <c r="Q65" s="3" t="s">
        <v>226</v>
      </c>
      <c r="R65" s="3" t="s">
        <v>179</v>
      </c>
      <c r="S65" s="3"/>
      <c r="T65" s="3"/>
      <c r="U65" s="3"/>
      <c r="V65" s="2" t="s">
        <v>157</v>
      </c>
      <c r="W65" s="2" t="s">
        <v>158</v>
      </c>
      <c r="X65" s="2" t="s">
        <v>213</v>
      </c>
      <c r="Y65" s="33" t="s">
        <v>114</v>
      </c>
      <c r="Z65" s="5"/>
      <c r="AA65" s="5"/>
      <c r="AB65" s="5"/>
      <c r="AC65" s="5"/>
      <c r="AD65" s="2"/>
      <c r="AE65" s="5"/>
    </row>
    <row r="66" spans="2:32" ht="60" x14ac:dyDescent="0.25">
      <c r="B66" s="2" t="s">
        <v>23</v>
      </c>
      <c r="C66" s="5">
        <v>2</v>
      </c>
      <c r="D66" s="2" t="s">
        <v>22</v>
      </c>
      <c r="E66" s="7">
        <v>2.4</v>
      </c>
      <c r="F66" s="7"/>
      <c r="G66" s="7">
        <v>2</v>
      </c>
      <c r="H66" s="23"/>
      <c r="I66" s="23"/>
      <c r="J66" s="23"/>
      <c r="K66" s="23"/>
      <c r="L66" s="23"/>
      <c r="M66" s="31" t="s">
        <v>146</v>
      </c>
      <c r="N66" s="9" t="s">
        <v>147</v>
      </c>
      <c r="O66" s="3" t="s">
        <v>225</v>
      </c>
      <c r="P66" s="3" t="s">
        <v>237</v>
      </c>
      <c r="Q66" s="3" t="s">
        <v>222</v>
      </c>
      <c r="R66" s="3" t="s">
        <v>227</v>
      </c>
      <c r="S66" s="3"/>
      <c r="T66" s="3"/>
      <c r="U66" s="3"/>
      <c r="V66" s="30" t="s">
        <v>228</v>
      </c>
      <c r="W66" s="3" t="s">
        <v>573</v>
      </c>
      <c r="X66" s="2" t="s">
        <v>238</v>
      </c>
      <c r="Y66" s="33" t="s">
        <v>114</v>
      </c>
      <c r="Z66" s="5"/>
      <c r="AA66" s="5"/>
      <c r="AB66" s="5"/>
      <c r="AC66" s="5"/>
      <c r="AD66" s="2"/>
      <c r="AE66" s="5"/>
    </row>
    <row r="67" spans="2:32" ht="150" x14ac:dyDescent="0.25">
      <c r="B67" s="3" t="s">
        <v>23</v>
      </c>
      <c r="C67" s="7">
        <v>3</v>
      </c>
      <c r="D67" s="3" t="s">
        <v>93</v>
      </c>
      <c r="E67" s="7">
        <v>2.4</v>
      </c>
      <c r="F67" s="7"/>
      <c r="G67" s="7">
        <v>2</v>
      </c>
      <c r="H67" s="23"/>
      <c r="I67" s="23"/>
      <c r="J67" s="23"/>
      <c r="K67" s="23"/>
      <c r="L67" s="23"/>
      <c r="M67" s="8" t="s">
        <v>328</v>
      </c>
      <c r="N67" s="8" t="s">
        <v>328</v>
      </c>
      <c r="O67" s="8" t="s">
        <v>328</v>
      </c>
      <c r="P67" s="8" t="s">
        <v>328</v>
      </c>
      <c r="Q67" s="8" t="s">
        <v>328</v>
      </c>
      <c r="R67" s="8" t="s">
        <v>328</v>
      </c>
      <c r="S67" s="8" t="s">
        <v>328</v>
      </c>
      <c r="T67" s="8" t="s">
        <v>328</v>
      </c>
      <c r="U67" s="8" t="s">
        <v>328</v>
      </c>
      <c r="V67" s="8" t="s">
        <v>328</v>
      </c>
      <c r="W67" s="8" t="s">
        <v>328</v>
      </c>
      <c r="X67" s="42" t="str">
        <f t="shared" ref="X67" si="0">X48</f>
        <v xml:space="preserve">This option is likely to be discounted by the Environment Agency/Motts study on the basis of cost and that there is no benefit to the Axe Yacht Club. Environment Agency/Motts study to inform thinking?
However, an alternative option to the current disposal of dredged material is required and some possible use beneficially still needs to be considered within the short-list.
Funding streams for this option need to be explored further, since maintenance funds may be available in addition to FCERM_GiA - if not, the option will need to be considered in combination with other options. </v>
      </c>
      <c r="Y67" s="33" t="s">
        <v>114</v>
      </c>
      <c r="Z67" s="7"/>
      <c r="AA67" s="5"/>
      <c r="AB67" s="5"/>
      <c r="AC67" s="5"/>
      <c r="AD67" s="2"/>
      <c r="AE67" s="5"/>
    </row>
    <row r="68" spans="2:32" ht="60" x14ac:dyDescent="0.25">
      <c r="B68" s="3" t="s">
        <v>23</v>
      </c>
      <c r="C68" s="7">
        <v>4</v>
      </c>
      <c r="D68" s="3" t="s">
        <v>94</v>
      </c>
      <c r="E68" s="7">
        <v>2.4</v>
      </c>
      <c r="F68" s="7"/>
      <c r="G68" s="7">
        <v>2</v>
      </c>
      <c r="H68" s="23"/>
      <c r="I68" s="23"/>
      <c r="J68" s="23"/>
      <c r="K68" s="23"/>
      <c r="L68" s="23"/>
      <c r="M68" s="8" t="s">
        <v>145</v>
      </c>
      <c r="N68" s="8" t="s">
        <v>124</v>
      </c>
      <c r="O68" s="3" t="s">
        <v>261</v>
      </c>
      <c r="P68" s="3" t="s">
        <v>262</v>
      </c>
      <c r="Q68" s="3" t="s">
        <v>223</v>
      </c>
      <c r="R68" s="3" t="s">
        <v>260</v>
      </c>
      <c r="S68" s="3"/>
      <c r="T68" s="3"/>
      <c r="U68" s="3"/>
      <c r="V68" s="3" t="s">
        <v>159</v>
      </c>
      <c r="W68" s="3" t="s">
        <v>155</v>
      </c>
      <c r="X68" s="3" t="s">
        <v>263</v>
      </c>
      <c r="Y68" s="7" t="s">
        <v>154</v>
      </c>
      <c r="Z68" s="5"/>
      <c r="AA68" s="5"/>
      <c r="AB68" s="5"/>
      <c r="AC68" s="5"/>
      <c r="AD68" s="2"/>
      <c r="AE68" s="5"/>
    </row>
    <row r="69" spans="2:32" s="17" customFormat="1" ht="30" x14ac:dyDescent="0.25">
      <c r="B69" s="3" t="s">
        <v>23</v>
      </c>
      <c r="C69" s="7">
        <v>5</v>
      </c>
      <c r="D69" s="3" t="s">
        <v>92</v>
      </c>
      <c r="E69" s="7">
        <v>2.4</v>
      </c>
      <c r="F69" s="7"/>
      <c r="G69" s="7">
        <v>2</v>
      </c>
      <c r="H69" s="23"/>
      <c r="I69" s="23"/>
      <c r="J69" s="23"/>
      <c r="K69" s="23"/>
      <c r="L69" s="23"/>
      <c r="M69" s="3" t="s">
        <v>230</v>
      </c>
      <c r="N69" s="3" t="s">
        <v>230</v>
      </c>
      <c r="O69" s="3" t="s">
        <v>230</v>
      </c>
      <c r="P69" s="3" t="s">
        <v>230</v>
      </c>
      <c r="Q69" s="3" t="s">
        <v>230</v>
      </c>
      <c r="R69" s="3" t="s">
        <v>230</v>
      </c>
      <c r="S69" s="3"/>
      <c r="T69" s="3"/>
      <c r="U69" s="3"/>
      <c r="V69" s="3" t="s">
        <v>230</v>
      </c>
      <c r="W69" s="3" t="s">
        <v>230</v>
      </c>
      <c r="X69" s="3" t="s">
        <v>231</v>
      </c>
      <c r="Y69" s="7" t="s">
        <v>154</v>
      </c>
      <c r="Z69" s="7"/>
      <c r="AA69" s="7"/>
      <c r="AB69" s="7"/>
      <c r="AC69" s="7"/>
      <c r="AD69" s="3"/>
      <c r="AE69" s="7"/>
      <c r="AF69" s="62"/>
    </row>
    <row r="70" spans="2:32" ht="90" x14ac:dyDescent="0.25">
      <c r="B70" s="2" t="s">
        <v>23</v>
      </c>
      <c r="C70" s="5">
        <v>6</v>
      </c>
      <c r="D70" s="2" t="s">
        <v>285</v>
      </c>
      <c r="E70" s="7">
        <v>2.4</v>
      </c>
      <c r="F70" s="7"/>
      <c r="G70" s="7">
        <v>2</v>
      </c>
      <c r="H70" s="23"/>
      <c r="I70" s="23"/>
      <c r="J70" s="23"/>
      <c r="K70" s="23"/>
      <c r="L70" s="23"/>
      <c r="M70" s="22" t="s">
        <v>122</v>
      </c>
      <c r="N70" s="2" t="s">
        <v>148</v>
      </c>
      <c r="O70" s="3" t="s">
        <v>239</v>
      </c>
      <c r="P70" s="3" t="s">
        <v>240</v>
      </c>
      <c r="Q70" s="3" t="s">
        <v>223</v>
      </c>
      <c r="R70" s="3" t="s">
        <v>223</v>
      </c>
      <c r="S70" s="3"/>
      <c r="T70" s="3"/>
      <c r="U70" s="3"/>
      <c r="V70" s="3" t="s">
        <v>159</v>
      </c>
      <c r="W70" s="3" t="s">
        <v>286</v>
      </c>
      <c r="X70" s="34" t="s">
        <v>292</v>
      </c>
      <c r="Y70" s="7" t="s">
        <v>154</v>
      </c>
      <c r="Z70" s="5"/>
      <c r="AA70" s="5"/>
      <c r="AB70" s="5"/>
      <c r="AC70" s="5"/>
      <c r="AD70" s="2"/>
      <c r="AE70" s="5"/>
    </row>
    <row r="71" spans="2:32" ht="90" x14ac:dyDescent="0.25">
      <c r="B71" s="2" t="s">
        <v>23</v>
      </c>
      <c r="C71" s="5">
        <v>7</v>
      </c>
      <c r="D71" s="2" t="s">
        <v>84</v>
      </c>
      <c r="E71" s="7">
        <v>2.4</v>
      </c>
      <c r="F71" s="7"/>
      <c r="G71" s="7">
        <v>2</v>
      </c>
      <c r="H71" s="23"/>
      <c r="I71" s="23"/>
      <c r="J71" s="23"/>
      <c r="K71" s="23"/>
      <c r="L71" s="23"/>
      <c r="M71" s="9" t="s">
        <v>149</v>
      </c>
      <c r="N71" s="2" t="s">
        <v>151</v>
      </c>
      <c r="O71" s="3" t="s">
        <v>239</v>
      </c>
      <c r="P71" s="3" t="s">
        <v>240</v>
      </c>
      <c r="Q71" s="3" t="s">
        <v>223</v>
      </c>
      <c r="R71" s="3" t="s">
        <v>223</v>
      </c>
      <c r="S71" s="3"/>
      <c r="T71" s="3"/>
      <c r="U71" s="3"/>
      <c r="V71" s="3" t="s">
        <v>159</v>
      </c>
      <c r="W71" s="3" t="s">
        <v>286</v>
      </c>
      <c r="X71" s="34" t="s">
        <v>292</v>
      </c>
      <c r="Y71" s="7" t="s">
        <v>154</v>
      </c>
      <c r="Z71" s="5"/>
      <c r="AA71" s="5"/>
      <c r="AB71" s="5"/>
      <c r="AC71" s="5"/>
      <c r="AD71" s="2"/>
      <c r="AE71" s="5"/>
    </row>
    <row r="72" spans="2:32" ht="105" x14ac:dyDescent="0.25">
      <c r="B72" s="2" t="s">
        <v>23</v>
      </c>
      <c r="C72" s="5">
        <v>8</v>
      </c>
      <c r="D72" s="2" t="s">
        <v>85</v>
      </c>
      <c r="E72" s="7">
        <v>2.4</v>
      </c>
      <c r="F72" s="7"/>
      <c r="G72" s="7">
        <v>2</v>
      </c>
      <c r="H72" s="23"/>
      <c r="I72" s="23"/>
      <c r="J72" s="23"/>
      <c r="K72" s="23"/>
      <c r="L72" s="23"/>
      <c r="M72" s="9" t="s">
        <v>149</v>
      </c>
      <c r="N72" s="2" t="s">
        <v>150</v>
      </c>
      <c r="O72" s="3" t="s">
        <v>239</v>
      </c>
      <c r="P72" s="3" t="s">
        <v>241</v>
      </c>
      <c r="Q72" s="3" t="s">
        <v>223</v>
      </c>
      <c r="R72" s="3" t="s">
        <v>232</v>
      </c>
      <c r="S72" s="3"/>
      <c r="T72" s="3"/>
      <c r="U72" s="3"/>
      <c r="V72" s="3" t="s">
        <v>159</v>
      </c>
      <c r="W72" s="3" t="s">
        <v>286</v>
      </c>
      <c r="X72" s="34" t="s">
        <v>292</v>
      </c>
      <c r="Y72" s="7" t="s">
        <v>154</v>
      </c>
      <c r="Z72" s="5"/>
      <c r="AA72" s="5"/>
      <c r="AB72" s="5"/>
      <c r="AC72" s="5"/>
      <c r="AD72" s="2"/>
      <c r="AE72" s="5"/>
    </row>
    <row r="73" spans="2:32" ht="90" x14ac:dyDescent="0.25">
      <c r="B73" s="2" t="s">
        <v>23</v>
      </c>
      <c r="C73" s="5">
        <v>9</v>
      </c>
      <c r="D73" s="2" t="s">
        <v>90</v>
      </c>
      <c r="E73" s="7">
        <v>2.4</v>
      </c>
      <c r="F73" s="7"/>
      <c r="G73" s="7">
        <v>2</v>
      </c>
      <c r="H73" s="23"/>
      <c r="I73" s="23"/>
      <c r="J73" s="23"/>
      <c r="K73" s="23"/>
      <c r="L73" s="23"/>
      <c r="M73" s="9" t="s">
        <v>149</v>
      </c>
      <c r="N73" s="2" t="s">
        <v>150</v>
      </c>
      <c r="O73" s="3" t="s">
        <v>239</v>
      </c>
      <c r="P73" s="3" t="s">
        <v>240</v>
      </c>
      <c r="Q73" s="3" t="s">
        <v>223</v>
      </c>
      <c r="R73" s="3" t="s">
        <v>232</v>
      </c>
      <c r="S73" s="3"/>
      <c r="T73" s="3"/>
      <c r="U73" s="3"/>
      <c r="V73" s="3" t="s">
        <v>159</v>
      </c>
      <c r="W73" s="3" t="s">
        <v>286</v>
      </c>
      <c r="X73" s="34" t="s">
        <v>292</v>
      </c>
      <c r="Y73" s="7" t="s">
        <v>154</v>
      </c>
      <c r="Z73" s="5"/>
      <c r="AA73" s="5"/>
      <c r="AB73" s="5"/>
      <c r="AC73" s="5"/>
      <c r="AD73" s="2"/>
      <c r="AE73" s="5"/>
    </row>
    <row r="74" spans="2:32" ht="105" x14ac:dyDescent="0.25">
      <c r="B74" s="2" t="s">
        <v>23</v>
      </c>
      <c r="C74" s="5">
        <v>10</v>
      </c>
      <c r="D74" s="2" t="s">
        <v>86</v>
      </c>
      <c r="E74" s="7">
        <v>2.4</v>
      </c>
      <c r="F74" s="7"/>
      <c r="G74" s="7">
        <v>2</v>
      </c>
      <c r="H74" s="23"/>
      <c r="I74" s="23"/>
      <c r="J74" s="23"/>
      <c r="K74" s="23"/>
      <c r="L74" s="23"/>
      <c r="M74" s="3" t="s">
        <v>116</v>
      </c>
      <c r="N74" s="3" t="s">
        <v>116</v>
      </c>
      <c r="O74" s="3" t="s">
        <v>239</v>
      </c>
      <c r="P74" s="3" t="s">
        <v>242</v>
      </c>
      <c r="Q74" s="3" t="s">
        <v>223</v>
      </c>
      <c r="R74" s="3" t="s">
        <v>223</v>
      </c>
      <c r="S74" s="3"/>
      <c r="T74" s="3"/>
      <c r="U74" s="3"/>
      <c r="V74" s="3" t="s">
        <v>159</v>
      </c>
      <c r="W74" s="3" t="s">
        <v>286</v>
      </c>
      <c r="X74" s="3" t="s">
        <v>243</v>
      </c>
      <c r="Y74" s="7" t="s">
        <v>154</v>
      </c>
      <c r="Z74" s="5"/>
      <c r="AA74" s="5"/>
      <c r="AB74" s="5"/>
      <c r="AC74" s="5"/>
      <c r="AD74" s="2"/>
      <c r="AE74" s="5"/>
    </row>
    <row r="75" spans="2:32" ht="90" x14ac:dyDescent="0.25">
      <c r="B75" s="2" t="s">
        <v>23</v>
      </c>
      <c r="C75" s="5">
        <v>11</v>
      </c>
      <c r="D75" s="2" t="s">
        <v>87</v>
      </c>
      <c r="E75" s="7">
        <v>2.4</v>
      </c>
      <c r="F75" s="7"/>
      <c r="G75" s="7">
        <v>2</v>
      </c>
      <c r="H75" s="23"/>
      <c r="I75" s="23"/>
      <c r="J75" s="23"/>
      <c r="K75" s="23"/>
      <c r="L75" s="23"/>
      <c r="M75" s="9" t="s">
        <v>149</v>
      </c>
      <c r="N75" s="2" t="s">
        <v>150</v>
      </c>
      <c r="O75" s="3" t="s">
        <v>239</v>
      </c>
      <c r="P75" s="3" t="s">
        <v>229</v>
      </c>
      <c r="Q75" s="3" t="s">
        <v>223</v>
      </c>
      <c r="R75" s="3" t="s">
        <v>233</v>
      </c>
      <c r="S75" s="3"/>
      <c r="T75" s="3"/>
      <c r="U75" s="3"/>
      <c r="V75" s="3" t="s">
        <v>159</v>
      </c>
      <c r="W75" s="3" t="s">
        <v>286</v>
      </c>
      <c r="X75" s="2" t="s">
        <v>244</v>
      </c>
      <c r="Y75" s="7" t="s">
        <v>154</v>
      </c>
      <c r="Z75" s="5"/>
      <c r="AA75" s="5"/>
      <c r="AB75" s="5"/>
      <c r="AC75" s="5"/>
      <c r="AD75" s="2"/>
      <c r="AE75" s="5"/>
    </row>
    <row r="76" spans="2:32" ht="75" x14ac:dyDescent="0.25">
      <c r="B76" s="2" t="s">
        <v>23</v>
      </c>
      <c r="C76" s="5">
        <v>12</v>
      </c>
      <c r="D76" s="2" t="s">
        <v>88</v>
      </c>
      <c r="E76" s="7">
        <v>2.4</v>
      </c>
      <c r="F76" s="7"/>
      <c r="G76" s="7">
        <v>2</v>
      </c>
      <c r="H76" s="23"/>
      <c r="I76" s="23"/>
      <c r="J76" s="23"/>
      <c r="K76" s="23"/>
      <c r="L76" s="23"/>
      <c r="M76" s="25" t="s">
        <v>224</v>
      </c>
      <c r="N76" s="2" t="s">
        <v>124</v>
      </c>
      <c r="O76" s="3" t="s">
        <v>239</v>
      </c>
      <c r="P76" s="3" t="s">
        <v>245</v>
      </c>
      <c r="Q76" s="3" t="s">
        <v>290</v>
      </c>
      <c r="R76" s="3" t="s">
        <v>223</v>
      </c>
      <c r="S76" s="3"/>
      <c r="T76" s="3"/>
      <c r="U76" s="3"/>
      <c r="V76" s="3" t="s">
        <v>159</v>
      </c>
      <c r="W76" s="2" t="s">
        <v>203</v>
      </c>
      <c r="X76" s="2" t="s">
        <v>235</v>
      </c>
      <c r="Y76" s="7" t="s">
        <v>154</v>
      </c>
      <c r="Z76" s="5"/>
      <c r="AA76" s="5"/>
      <c r="AB76" s="5"/>
      <c r="AC76" s="5"/>
      <c r="AD76" s="2"/>
      <c r="AE76" s="5"/>
    </row>
    <row r="77" spans="2:32" ht="60" x14ac:dyDescent="0.25">
      <c r="B77" s="2" t="s">
        <v>23</v>
      </c>
      <c r="C77" s="5">
        <v>13</v>
      </c>
      <c r="D77" s="2" t="s">
        <v>89</v>
      </c>
      <c r="E77" s="7">
        <v>2.4</v>
      </c>
      <c r="F77" s="7"/>
      <c r="G77" s="7">
        <v>2</v>
      </c>
      <c r="H77" s="23"/>
      <c r="I77" s="23"/>
      <c r="J77" s="23"/>
      <c r="K77" s="23"/>
      <c r="L77" s="23"/>
      <c r="M77" s="25" t="s">
        <v>224</v>
      </c>
      <c r="N77" s="2" t="s">
        <v>124</v>
      </c>
      <c r="O77" s="3" t="s">
        <v>239</v>
      </c>
      <c r="P77" s="3" t="s">
        <v>246</v>
      </c>
      <c r="Q77" s="3" t="s">
        <v>290</v>
      </c>
      <c r="R77" s="3" t="s">
        <v>234</v>
      </c>
      <c r="S77" s="3"/>
      <c r="T77" s="3"/>
      <c r="U77" s="3"/>
      <c r="V77" s="3" t="s">
        <v>159</v>
      </c>
      <c r="W77" s="2" t="s">
        <v>203</v>
      </c>
      <c r="X77" s="35" t="s">
        <v>291</v>
      </c>
      <c r="Y77" s="7" t="s">
        <v>154</v>
      </c>
      <c r="Z77" s="5"/>
      <c r="AA77" s="5"/>
      <c r="AB77" s="5"/>
      <c r="AC77" s="5"/>
      <c r="AD77" s="2"/>
      <c r="AE77" s="5"/>
    </row>
    <row r="78" spans="2:32" ht="105" x14ac:dyDescent="0.25">
      <c r="B78" s="2" t="s">
        <v>23</v>
      </c>
      <c r="C78" s="5">
        <v>14</v>
      </c>
      <c r="D78" s="3" t="s">
        <v>91</v>
      </c>
      <c r="E78" s="7">
        <v>2.4</v>
      </c>
      <c r="F78" s="7"/>
      <c r="G78" s="7">
        <v>2</v>
      </c>
      <c r="H78" s="23"/>
      <c r="I78" s="23"/>
      <c r="J78" s="23"/>
      <c r="K78" s="23"/>
      <c r="L78" s="23"/>
      <c r="M78" s="9" t="s">
        <v>149</v>
      </c>
      <c r="N78" s="25" t="s">
        <v>153</v>
      </c>
      <c r="O78" s="3" t="s">
        <v>247</v>
      </c>
      <c r="P78" s="3" t="s">
        <v>229</v>
      </c>
      <c r="Q78" s="3" t="s">
        <v>223</v>
      </c>
      <c r="R78" s="3" t="s">
        <v>223</v>
      </c>
      <c r="S78" s="3"/>
      <c r="T78" s="3"/>
      <c r="U78" s="3"/>
      <c r="V78" s="3" t="s">
        <v>160</v>
      </c>
      <c r="W78" s="2" t="s">
        <v>415</v>
      </c>
      <c r="X78" s="2" t="s">
        <v>248</v>
      </c>
      <c r="Y78" s="7" t="s">
        <v>154</v>
      </c>
      <c r="Z78" s="5"/>
      <c r="AA78" s="5"/>
      <c r="AB78" s="5"/>
      <c r="AC78" s="5"/>
      <c r="AD78" s="2"/>
      <c r="AE78" s="5"/>
    </row>
    <row r="81" spans="2:6" x14ac:dyDescent="0.25">
      <c r="B81" s="43" t="s">
        <v>287</v>
      </c>
      <c r="C81" s="40" t="s">
        <v>32</v>
      </c>
      <c r="D81" s="40" t="s">
        <v>288</v>
      </c>
      <c r="E81" s="40" t="s">
        <v>26</v>
      </c>
    </row>
    <row r="82" spans="2:6" ht="90" x14ac:dyDescent="0.25">
      <c r="B82" s="3" t="s">
        <v>40</v>
      </c>
      <c r="C82" s="7" t="s">
        <v>27</v>
      </c>
      <c r="D82" s="3" t="s">
        <v>41</v>
      </c>
      <c r="E82" s="5" t="s">
        <v>579</v>
      </c>
    </row>
    <row r="83" spans="2:6" ht="60" x14ac:dyDescent="0.25">
      <c r="B83" s="3" t="s">
        <v>42</v>
      </c>
      <c r="C83" s="7" t="s">
        <v>28</v>
      </c>
      <c r="D83" s="3" t="s">
        <v>43</v>
      </c>
      <c r="E83" s="5" t="s">
        <v>579</v>
      </c>
      <c r="F83" s="18"/>
    </row>
    <row r="84" spans="2:6" ht="75" x14ac:dyDescent="0.25">
      <c r="B84" s="3" t="s">
        <v>416</v>
      </c>
      <c r="C84" s="7" t="s">
        <v>29</v>
      </c>
      <c r="D84" s="3" t="s">
        <v>82</v>
      </c>
      <c r="E84" s="5" t="s">
        <v>579</v>
      </c>
      <c r="F84" s="20"/>
    </row>
    <row r="85" spans="2:6" ht="75" x14ac:dyDescent="0.25">
      <c r="B85" s="3" t="s">
        <v>44</v>
      </c>
      <c r="C85" s="7" t="s">
        <v>30</v>
      </c>
      <c r="D85" s="3" t="s">
        <v>45</v>
      </c>
      <c r="E85" s="5" t="s">
        <v>579</v>
      </c>
      <c r="F85" s="18"/>
    </row>
    <row r="86" spans="2:6" ht="90" x14ac:dyDescent="0.25">
      <c r="B86" s="3" t="s">
        <v>46</v>
      </c>
      <c r="C86" s="7" t="s">
        <v>31</v>
      </c>
      <c r="D86" s="3" t="s">
        <v>47</v>
      </c>
      <c r="E86" s="5" t="s">
        <v>577</v>
      </c>
      <c r="F86" s="18"/>
    </row>
    <row r="87" spans="2:6" ht="105" x14ac:dyDescent="0.25">
      <c r="B87" s="3" t="s">
        <v>48</v>
      </c>
      <c r="C87" s="7" t="s">
        <v>62</v>
      </c>
      <c r="D87" s="3" t="s">
        <v>49</v>
      </c>
      <c r="E87" s="5" t="s">
        <v>579</v>
      </c>
      <c r="F87" s="18"/>
    </row>
    <row r="88" spans="2:6" ht="45" x14ac:dyDescent="0.25">
      <c r="B88" s="3" t="s">
        <v>50</v>
      </c>
      <c r="C88" s="7" t="s">
        <v>63</v>
      </c>
      <c r="D88" s="3" t="s">
        <v>51</v>
      </c>
      <c r="E88" s="5" t="s">
        <v>579</v>
      </c>
      <c r="F88" s="18"/>
    </row>
    <row r="89" spans="2:6" ht="30" x14ac:dyDescent="0.25">
      <c r="B89" s="3" t="s">
        <v>52</v>
      </c>
      <c r="C89" s="7" t="s">
        <v>64</v>
      </c>
      <c r="D89" s="3" t="s">
        <v>59</v>
      </c>
      <c r="E89" s="5" t="s">
        <v>578</v>
      </c>
      <c r="F89" s="18"/>
    </row>
    <row r="90" spans="2:6" ht="60" x14ac:dyDescent="0.25">
      <c r="B90" s="3" t="s">
        <v>53</v>
      </c>
      <c r="C90" s="7" t="s">
        <v>65</v>
      </c>
      <c r="D90" s="3" t="s">
        <v>54</v>
      </c>
      <c r="E90" s="5" t="s">
        <v>579</v>
      </c>
      <c r="F90" s="18"/>
    </row>
    <row r="91" spans="2:6" ht="30" x14ac:dyDescent="0.25">
      <c r="B91" s="3" t="s">
        <v>55</v>
      </c>
      <c r="C91" s="7" t="s">
        <v>66</v>
      </c>
      <c r="D91" s="3" t="s">
        <v>101</v>
      </c>
      <c r="E91" s="5" t="s">
        <v>579</v>
      </c>
      <c r="F91" s="18"/>
    </row>
    <row r="92" spans="2:6" x14ac:dyDescent="0.25">
      <c r="B92" s="3" t="s">
        <v>56</v>
      </c>
      <c r="C92" s="7" t="s">
        <v>67</v>
      </c>
      <c r="D92" s="3" t="s">
        <v>57</v>
      </c>
      <c r="E92" s="5" t="s">
        <v>577</v>
      </c>
      <c r="F92" s="18"/>
    </row>
    <row r="93" spans="2:6" ht="30" x14ac:dyDescent="0.25">
      <c r="B93" s="3" t="s">
        <v>61</v>
      </c>
      <c r="C93" s="7" t="s">
        <v>68</v>
      </c>
      <c r="D93" s="3" t="s">
        <v>58</v>
      </c>
      <c r="E93" s="5" t="s">
        <v>579</v>
      </c>
      <c r="F93" s="18"/>
    </row>
    <row r="94" spans="2:6" ht="30" x14ac:dyDescent="0.25">
      <c r="B94" s="3" t="s">
        <v>81</v>
      </c>
      <c r="C94" s="7" t="s">
        <v>69</v>
      </c>
      <c r="D94" s="2" t="s">
        <v>102</v>
      </c>
      <c r="E94" s="5" t="s">
        <v>579</v>
      </c>
      <c r="F94" s="18"/>
    </row>
    <row r="95" spans="2:6" ht="45" x14ac:dyDescent="0.25">
      <c r="B95" s="2" t="s">
        <v>60</v>
      </c>
      <c r="C95" s="7" t="s">
        <v>70</v>
      </c>
      <c r="D95" s="2" t="s">
        <v>5</v>
      </c>
      <c r="E95" s="5" t="s">
        <v>579</v>
      </c>
      <c r="F95" s="18"/>
    </row>
    <row r="96" spans="2:6" x14ac:dyDescent="0.25">
      <c r="B96" s="2" t="s">
        <v>75</v>
      </c>
      <c r="C96" s="7" t="s">
        <v>76</v>
      </c>
      <c r="D96" s="2" t="s">
        <v>71</v>
      </c>
      <c r="E96" s="5" t="s">
        <v>579</v>
      </c>
      <c r="F96" s="18"/>
    </row>
    <row r="97" spans="2:6" x14ac:dyDescent="0.25">
      <c r="B97" s="2" t="s">
        <v>75</v>
      </c>
      <c r="C97" s="7" t="s">
        <v>77</v>
      </c>
      <c r="D97" s="2" t="s">
        <v>72</v>
      </c>
      <c r="E97" s="5" t="s">
        <v>579</v>
      </c>
      <c r="F97" s="21"/>
    </row>
    <row r="98" spans="2:6" x14ac:dyDescent="0.25">
      <c r="B98" s="2" t="s">
        <v>75</v>
      </c>
      <c r="C98" s="7" t="s">
        <v>78</v>
      </c>
      <c r="D98" s="2" t="s">
        <v>73</v>
      </c>
      <c r="E98" s="5" t="s">
        <v>579</v>
      </c>
      <c r="F98" s="21"/>
    </row>
    <row r="99" spans="2:6" x14ac:dyDescent="0.25">
      <c r="B99" s="2" t="s">
        <v>75</v>
      </c>
      <c r="C99" s="7" t="s">
        <v>79</v>
      </c>
      <c r="D99" s="2" t="s">
        <v>74</v>
      </c>
      <c r="E99" s="5" t="s">
        <v>579</v>
      </c>
      <c r="F99" s="21"/>
    </row>
    <row r="100" spans="2:6" x14ac:dyDescent="0.25">
      <c r="B100" s="2" t="s">
        <v>75</v>
      </c>
      <c r="C100" s="7" t="s">
        <v>80</v>
      </c>
      <c r="D100" s="2" t="s">
        <v>103</v>
      </c>
      <c r="E100" s="5" t="s">
        <v>579</v>
      </c>
      <c r="F100" s="21"/>
    </row>
  </sheetData>
  <mergeCells count="6">
    <mergeCell ref="AF46:AF51"/>
    <mergeCell ref="E5:L5"/>
    <mergeCell ref="E64:L64"/>
    <mergeCell ref="Z4:AC4"/>
    <mergeCell ref="Z63:AC63"/>
    <mergeCell ref="AE46:AE51"/>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38"/>
  <sheetViews>
    <sheetView zoomScale="70" zoomScaleNormal="70" workbookViewId="0">
      <selection sqref="A1:XFD1048576"/>
    </sheetView>
  </sheetViews>
  <sheetFormatPr defaultRowHeight="15.75" x14ac:dyDescent="0.25"/>
  <cols>
    <col min="1" max="1" width="9.140625" style="88"/>
    <col min="2" max="2" width="26.42578125" style="88" bestFit="1" customWidth="1"/>
    <col min="3" max="3" width="20.7109375" style="79" bestFit="1" customWidth="1"/>
    <col min="4" max="4" width="70.5703125" style="88" customWidth="1"/>
    <col min="5" max="8" width="30.7109375" style="88" customWidth="1"/>
    <col min="9" max="9" width="20.7109375" style="79" customWidth="1"/>
    <col min="10" max="12" width="15.7109375" style="79" customWidth="1"/>
    <col min="13" max="13" width="43.5703125" style="79" bestFit="1" customWidth="1"/>
    <col min="14" max="14" width="30.5703125" style="79" bestFit="1" customWidth="1"/>
    <col min="15" max="15" width="20.7109375" style="79" customWidth="1"/>
    <col min="16" max="16384" width="9.140625" style="88"/>
  </cols>
  <sheetData>
    <row r="2" spans="2:14" x14ac:dyDescent="0.25">
      <c r="B2" s="90" t="s">
        <v>478</v>
      </c>
    </row>
    <row r="4" spans="2:14" ht="30" customHeight="1" x14ac:dyDescent="0.25">
      <c r="B4" s="80" t="str">
        <f>'Seaton BMP Short List Appraisal'!B5</f>
        <v>Location</v>
      </c>
      <c r="C4" s="81" t="str">
        <f>'Seaton BMP Short List Appraisal'!C5</f>
        <v>Option Number</v>
      </c>
      <c r="D4" s="80" t="str">
        <f>'Seaton BMP Short List Appraisal'!D5</f>
        <v>Option Description</v>
      </c>
      <c r="E4" s="82" t="s">
        <v>473</v>
      </c>
      <c r="F4" s="82" t="s">
        <v>474</v>
      </c>
      <c r="G4" s="82" t="s">
        <v>475</v>
      </c>
      <c r="H4" s="82" t="s">
        <v>476</v>
      </c>
    </row>
    <row r="5" spans="2:14" ht="80.099999999999994" customHeight="1" x14ac:dyDescent="0.25">
      <c r="B5" s="73" t="str">
        <f>'Seaton BMP Short List Appraisal'!B9</f>
        <v>Seaton Hole</v>
      </c>
      <c r="C5" s="74">
        <f>'Seaton BMP Short List Appraisal'!C9</f>
        <v>11</v>
      </c>
      <c r="D5" s="73" t="str">
        <f>'Seaton BMP Short List Appraisal'!D9</f>
        <v>Upgrade concrete encased revetment (tie into adjacent rock revetment) or replace with a new structure (i.e. improve/significantly extend the working life of the asset beyond it's original design)</v>
      </c>
      <c r="E5" s="75">
        <v>11</v>
      </c>
      <c r="F5" s="75">
        <v>11</v>
      </c>
      <c r="G5" s="75">
        <v>11</v>
      </c>
      <c r="H5" s="75">
        <v>11</v>
      </c>
    </row>
    <row r="6" spans="2:14" ht="60" customHeight="1" x14ac:dyDescent="0.25">
      <c r="B6" s="73" t="str">
        <f>'Seaton BMP Short List Appraisal'!B13</f>
        <v>Seaton Hole / Old Beer Road</v>
      </c>
      <c r="C6" s="74">
        <f>'Seaton BMP Short List Appraisal'!C13</f>
        <v>15</v>
      </c>
      <c r="D6" s="73" t="str">
        <f>'Seaton BMP Short List Appraisal'!D13</f>
        <v>Maintain 'old and new' revetment and re-profile by re-packing rock (i.e. improve/significantly extend the working life of the asset beyond it's original design)</v>
      </c>
      <c r="E6" s="75">
        <v>15</v>
      </c>
      <c r="F6" s="75">
        <v>15</v>
      </c>
      <c r="G6" s="75">
        <v>15</v>
      </c>
      <c r="H6" s="75">
        <v>15</v>
      </c>
    </row>
    <row r="7" spans="2:14" ht="60" customHeight="1" x14ac:dyDescent="0.25">
      <c r="B7" s="73" t="str">
        <f>'Seaton BMP Short List Appraisal'!B19</f>
        <v>The Pillar</v>
      </c>
      <c r="C7" s="74">
        <f>'Seaton BMP Short List Appraisal'!C19</f>
        <v>23</v>
      </c>
      <c r="D7" s="73" t="str">
        <f>'Seaton BMP Short List Appraisal'!D19</f>
        <v>Replace gabion baskets with new defences (e.g. a more substantial wall structure)</v>
      </c>
      <c r="E7" s="75">
        <v>23</v>
      </c>
      <c r="F7" s="75"/>
      <c r="G7" s="75">
        <v>23</v>
      </c>
      <c r="H7" s="75"/>
    </row>
    <row r="8" spans="2:14" ht="60" customHeight="1" x14ac:dyDescent="0.25">
      <c r="B8" s="73" t="str">
        <f>'Seaton BMP Short List Appraisal'!B20</f>
        <v>The Pillar</v>
      </c>
      <c r="C8" s="74">
        <f>'Seaton BMP Short List Appraisal'!C20</f>
        <v>24</v>
      </c>
      <c r="D8" s="73" t="str">
        <f>'Seaton BMP Short List Appraisal'!D20</f>
        <v>Extend 'new' revetment to Check House Seawall (replace former gabion baskets)</v>
      </c>
      <c r="E8" s="75"/>
      <c r="F8" s="75">
        <v>24</v>
      </c>
      <c r="G8" s="75"/>
      <c r="H8" s="75">
        <v>24</v>
      </c>
    </row>
    <row r="9" spans="2:14" ht="60" customHeight="1" x14ac:dyDescent="0.25">
      <c r="B9" s="73" t="str">
        <f>'Seaton BMP Short List Appraisal'!B25</f>
        <v>Check House Seawall</v>
      </c>
      <c r="C9" s="74">
        <f>'Seaton BMP Short List Appraisal'!C25</f>
        <v>29</v>
      </c>
      <c r="D9" s="73" t="str">
        <f>'Seaton BMP Short List Appraisal'!D25</f>
        <v>Upgrade Check House Seawall (e.g. add a thicker concrete layer ) or replace with a new structure  (i.e. improve/significantly extend the working life of the asset beyond it's original design)</v>
      </c>
      <c r="E9" s="75">
        <v>29</v>
      </c>
      <c r="F9" s="75">
        <v>29</v>
      </c>
      <c r="G9" s="75">
        <v>29</v>
      </c>
      <c r="H9" s="75">
        <v>29</v>
      </c>
    </row>
    <row r="10" spans="2:14" ht="84.95" customHeight="1" x14ac:dyDescent="0.25">
      <c r="B10" s="73" t="str">
        <f>'Seaton BMP Short List Appraisal'!B28</f>
        <v>Seaton Spit (seaward face) / Seaton/Seaton Hole / Old Beer Road</v>
      </c>
      <c r="C10" s="74">
        <f>'Seaton BMP Short List Appraisal'!C28</f>
        <v>33</v>
      </c>
      <c r="D10" s="73" t="str">
        <f>'Seaton BMP Short List Appraisal'!D28</f>
        <v>Recycle material from east to west to increase beach volume (and make wider). An access route may need to be created to allow plant access through the seawall; this is only likely to be required if access cannot be achieved through the existing Fisherman's Gap.</v>
      </c>
      <c r="E10" s="75"/>
      <c r="F10" s="75"/>
      <c r="G10" s="75">
        <v>33</v>
      </c>
      <c r="H10" s="75">
        <v>33</v>
      </c>
    </row>
    <row r="11" spans="2:14" ht="60" customHeight="1" x14ac:dyDescent="0.25">
      <c r="B11" s="76" t="str">
        <f>'Seaton BMP Short List Appraisal'!B32</f>
        <v>West Walk Promenade</v>
      </c>
      <c r="C11" s="77">
        <f>'Seaton BMP Short List Appraisal'!C32</f>
        <v>37</v>
      </c>
      <c r="D11" s="76" t="str">
        <f>'Seaton BMP Short List Appraisal'!D32</f>
        <v xml:space="preserve">Maintain the concrete / stone blockwork seawall. </v>
      </c>
      <c r="E11" s="78">
        <v>37</v>
      </c>
      <c r="F11" s="78">
        <v>37</v>
      </c>
      <c r="G11" s="78">
        <v>37</v>
      </c>
      <c r="H11" s="78">
        <v>37</v>
      </c>
    </row>
    <row r="12" spans="2:14" x14ac:dyDescent="0.25">
      <c r="B12" s="83"/>
      <c r="C12" s="84"/>
      <c r="D12" s="83"/>
      <c r="E12" s="85"/>
      <c r="F12" s="85"/>
      <c r="G12" s="85"/>
      <c r="H12" s="85"/>
    </row>
    <row r="13" spans="2:14" ht="79.5" customHeight="1" x14ac:dyDescent="0.25">
      <c r="B13" s="91"/>
      <c r="C13" s="72" t="str">
        <f>B5</f>
        <v>Seaton Hole</v>
      </c>
      <c r="D13" s="72" t="str">
        <f>B6</f>
        <v>Seaton Hole / Old Beer Road</v>
      </c>
      <c r="E13" s="72" t="str">
        <f>B7</f>
        <v>The Pillar</v>
      </c>
      <c r="F13" s="72" t="str">
        <f>B8</f>
        <v>The Pillar</v>
      </c>
      <c r="G13" s="72" t="str">
        <f>B9</f>
        <v>Check House Seawall</v>
      </c>
      <c r="H13" s="72" t="str">
        <f>B10</f>
        <v>Seaton Spit (seaward face) / Seaton/Seaton Hole / Old Beer Road</v>
      </c>
      <c r="I13" s="72" t="str">
        <f>B11</f>
        <v>West Walk Promenade</v>
      </c>
    </row>
    <row r="14" spans="2:14" ht="47.25" x14ac:dyDescent="0.25">
      <c r="B14" s="91"/>
      <c r="C14" s="72">
        <f>C5</f>
        <v>11</v>
      </c>
      <c r="D14" s="72">
        <f>C6</f>
        <v>15</v>
      </c>
      <c r="E14" s="72">
        <f>C7</f>
        <v>23</v>
      </c>
      <c r="F14" s="72">
        <f>C8</f>
        <v>24</v>
      </c>
      <c r="G14" s="72">
        <f>C9</f>
        <v>29</v>
      </c>
      <c r="H14" s="72">
        <f>C10</f>
        <v>33</v>
      </c>
      <c r="I14" s="72">
        <f>C11</f>
        <v>37</v>
      </c>
      <c r="J14" s="70" t="s">
        <v>477</v>
      </c>
      <c r="K14" s="70" t="s">
        <v>297</v>
      </c>
      <c r="L14" s="71" t="s">
        <v>298</v>
      </c>
      <c r="M14" s="72" t="s">
        <v>299</v>
      </c>
      <c r="N14" s="72" t="s">
        <v>300</v>
      </c>
    </row>
    <row r="15" spans="2:14" x14ac:dyDescent="0.25">
      <c r="B15" s="86" t="s">
        <v>473</v>
      </c>
      <c r="C15" s="95">
        <f>'Seaton BMP Short List Appraisal'!$U$9</f>
        <v>134900.35131402206</v>
      </c>
      <c r="D15" s="95">
        <f>'Seaton BMP Short List Appraisal'!$U$13</f>
        <v>20945.822384493607</v>
      </c>
      <c r="E15" s="95">
        <f>'Seaton BMP Short List Appraisal'!$U$19</f>
        <v>313659.5953231114</v>
      </c>
      <c r="F15" s="95"/>
      <c r="G15" s="96">
        <f>'Seaton BMP Short List Appraisal'!$U$25</f>
        <v>86380.67656845483</v>
      </c>
      <c r="H15" s="96"/>
      <c r="I15" s="102"/>
      <c r="J15" s="94">
        <f>'[1]Summary Results'!$E3</f>
        <v>996583.74499632185</v>
      </c>
      <c r="K15" s="92">
        <f>'[1]Summary Results'!$F3</f>
        <v>5.5264838782016534</v>
      </c>
      <c r="L15" s="93">
        <f>'[1]Summary Results'!$G3</f>
        <v>0.51524033913724054</v>
      </c>
      <c r="M15" s="94">
        <f>'[1]Summary Results'!$H3</f>
        <v>483103.59824575571</v>
      </c>
      <c r="N15" s="87"/>
    </row>
    <row r="16" spans="2:14" x14ac:dyDescent="0.25">
      <c r="B16" s="86" t="s">
        <v>474</v>
      </c>
      <c r="C16" s="95">
        <f>'Seaton BMP Short List Appraisal'!$U$9</f>
        <v>134900.35131402206</v>
      </c>
      <c r="D16" s="95">
        <f>'Seaton BMP Short List Appraisal'!$U$13</f>
        <v>20945.822384493607</v>
      </c>
      <c r="E16" s="96"/>
      <c r="F16" s="96">
        <f>'Seaton BMP Short List Appraisal'!U20</f>
        <v>84374.449526571727</v>
      </c>
      <c r="G16" s="96">
        <f>'Seaton BMP Short List Appraisal'!$U$25</f>
        <v>86380.67656845483</v>
      </c>
      <c r="H16" s="96"/>
      <c r="I16" s="102"/>
      <c r="J16" s="94">
        <f>'[1]Summary Results'!$E4</f>
        <v>983970.02047084016</v>
      </c>
      <c r="K16" s="92">
        <f>'[1]Summary Results'!$F4</f>
        <v>5.5973290704167518</v>
      </c>
      <c r="L16" s="93">
        <f>'[1]Summary Results'!$G4</f>
        <v>0.52184531649130972</v>
      </c>
      <c r="M16" s="94">
        <f>'[1]Summary Results'!$H4</f>
        <v>470489.87372027407</v>
      </c>
      <c r="N16" s="87"/>
    </row>
    <row r="17" spans="2:14" x14ac:dyDescent="0.25">
      <c r="B17" s="86" t="s">
        <v>475</v>
      </c>
      <c r="C17" s="95">
        <f>'Seaton BMP Short List Appraisal'!$U$9</f>
        <v>134900.35131402206</v>
      </c>
      <c r="D17" s="95">
        <f>'Seaton BMP Short List Appraisal'!$U$13</f>
        <v>20945.822384493607</v>
      </c>
      <c r="E17" s="95">
        <f>'Seaton BMP Short List Appraisal'!$U$19</f>
        <v>313659.5953231114</v>
      </c>
      <c r="F17" s="96"/>
      <c r="G17" s="96">
        <f>'Seaton BMP Short List Appraisal'!$U$25</f>
        <v>86380.67656845483</v>
      </c>
      <c r="H17" s="96">
        <f>'Seaton BMP Short List Appraisal'!$U$28</f>
        <v>920612.70259082981</v>
      </c>
      <c r="I17" s="102"/>
      <c r="J17" s="94">
        <f>'[1]Summary Results'!$E5</f>
        <v>1917196.4475871515</v>
      </c>
      <c r="K17" s="92">
        <f>'[1]Summary Results'!$F5</f>
        <v>2.8727384754606042</v>
      </c>
      <c r="L17" s="93">
        <f>'[1]Summary Results'!$G5</f>
        <v>0.26782865542902295</v>
      </c>
      <c r="M17" s="94">
        <f>'[1]Summary Results'!$H5</f>
        <v>1403716.3008365855</v>
      </c>
      <c r="N17" s="87"/>
    </row>
    <row r="18" spans="2:14" x14ac:dyDescent="0.25">
      <c r="B18" s="86" t="s">
        <v>476</v>
      </c>
      <c r="C18" s="95">
        <f>'Seaton BMP Short List Appraisal'!$U$9</f>
        <v>134900.35131402206</v>
      </c>
      <c r="D18" s="95">
        <f>'Seaton BMP Short List Appraisal'!$U$13</f>
        <v>20945.822384493607</v>
      </c>
      <c r="E18" s="96"/>
      <c r="F18" s="96"/>
      <c r="G18" s="96">
        <f>'Seaton BMP Short List Appraisal'!$U$25</f>
        <v>86380.67656845483</v>
      </c>
      <c r="H18" s="96">
        <f>'Seaton BMP Short List Appraisal'!$U$28</f>
        <v>920612.70259082981</v>
      </c>
      <c r="I18" s="102"/>
      <c r="J18" s="94">
        <f>'[1]Summary Results'!$E6</f>
        <v>1904582.7230616701</v>
      </c>
      <c r="K18" s="92">
        <f>'[1]Summary Results'!$F6</f>
        <v>2.8917641293870253</v>
      </c>
      <c r="L18" s="93">
        <f>'[1]Summary Results'!$G6</f>
        <v>0.26960243865130329</v>
      </c>
      <c r="M18" s="94">
        <f>'[1]Summary Results'!$H6</f>
        <v>1391102.576311104</v>
      </c>
      <c r="N18" s="87"/>
    </row>
    <row r="19" spans="2:14" x14ac:dyDescent="0.25">
      <c r="K19" s="84"/>
    </row>
    <row r="21" spans="2:14" x14ac:dyDescent="0.25">
      <c r="B21" s="90" t="s">
        <v>479</v>
      </c>
    </row>
    <row r="23" spans="2:14" ht="30" customHeight="1" x14ac:dyDescent="0.25">
      <c r="B23" s="80" t="str">
        <f>'Seaton BMP Short List Appraisal'!B5</f>
        <v>Location</v>
      </c>
      <c r="C23" s="80" t="str">
        <f>'Seaton BMP Short List Appraisal'!C5</f>
        <v>Option Number</v>
      </c>
      <c r="D23" s="80" t="str">
        <f>'Seaton BMP Short List Appraisal'!D5</f>
        <v>Option Description</v>
      </c>
      <c r="E23" s="82" t="s">
        <v>473</v>
      </c>
      <c r="F23" s="82" t="s">
        <v>474</v>
      </c>
    </row>
    <row r="24" spans="2:14" ht="69.95" customHeight="1" x14ac:dyDescent="0.25">
      <c r="B24" s="73" t="str">
        <f>'Seaton BMP Short List Appraisal'!B36</f>
        <v>Seaton</v>
      </c>
      <c r="C24" s="74">
        <f>'Seaton BMP Short List Appraisal'!C36</f>
        <v>43</v>
      </c>
      <c r="D24" s="73" t="str">
        <f>'Seaton BMP Short List Appraisal'!D36</f>
        <v>Improve drainage behind the seawall to encourage water that has overtopped the defences to flow back to sea</v>
      </c>
      <c r="E24" s="75">
        <v>43</v>
      </c>
      <c r="F24" s="75">
        <v>43</v>
      </c>
    </row>
    <row r="25" spans="2:14" ht="84.95" customHeight="1" x14ac:dyDescent="0.25">
      <c r="B25" s="89" t="str">
        <f>'Seaton BMP Short List Appraisal'!B37</f>
        <v>Seaton Spit (seaward face) / Seaton</v>
      </c>
      <c r="C25" s="74">
        <f>'Seaton BMP Short List Appraisal'!C37</f>
        <v>49</v>
      </c>
      <c r="D25" s="89" t="str">
        <f>'Seaton BMP Short List Appraisal'!D37</f>
        <v>Recycle material from east to west to increase beach volume (and make wider). An access route may need to be created to allow plant access through the seawall; this is only likely to be required if access cannot be achieved through the existing Fisherman's Gap or via the Axe Yacht Club.</v>
      </c>
      <c r="E25" s="75"/>
      <c r="F25" s="75">
        <v>49</v>
      </c>
    </row>
    <row r="26" spans="2:14" ht="69.95" customHeight="1" x14ac:dyDescent="0.25">
      <c r="B26" s="89" t="str">
        <f>'Seaton BMP Short List Appraisal'!B41</f>
        <v>Seaton Spit (seaward face)</v>
      </c>
      <c r="C26" s="74">
        <f>'Seaton BMP Short List Appraisal'!C41</f>
        <v>53</v>
      </c>
      <c r="D26" s="89" t="str">
        <f>'Seaton BMP Short List Appraisal'!D41</f>
        <v>Do nothing</v>
      </c>
      <c r="E26" s="75">
        <v>53</v>
      </c>
      <c r="F26" s="75"/>
    </row>
    <row r="27" spans="2:14" ht="69.95" customHeight="1" x14ac:dyDescent="0.25">
      <c r="B27" s="89" t="str">
        <f>'Seaton BMP Short List Appraisal'!B46</f>
        <v>Axe Estuary (west side)</v>
      </c>
      <c r="C27" s="75">
        <v>58</v>
      </c>
      <c r="D27" s="89" t="s">
        <v>480</v>
      </c>
      <c r="E27" s="75">
        <v>58</v>
      </c>
      <c r="F27" s="75">
        <v>58</v>
      </c>
    </row>
    <row r="28" spans="2:14" ht="69.95" customHeight="1" x14ac:dyDescent="0.25">
      <c r="B28" s="76" t="str">
        <f>'Seaton BMP Short List Appraisal'!B34</f>
        <v>Seaton</v>
      </c>
      <c r="C28" s="77">
        <f>'Seaton BMP Short List Appraisal'!C34</f>
        <v>40</v>
      </c>
      <c r="D28" s="76" t="str">
        <f>'Seaton BMP Short List Appraisal'!D34</f>
        <v>Maintain the existing concrete seawall .</v>
      </c>
      <c r="E28" s="77">
        <v>40</v>
      </c>
      <c r="F28" s="77">
        <v>40</v>
      </c>
    </row>
    <row r="30" spans="2:14" ht="39.950000000000003" customHeight="1" x14ac:dyDescent="0.25">
      <c r="B30" s="91"/>
      <c r="C30" s="72" t="str">
        <f>B24</f>
        <v>Seaton</v>
      </c>
      <c r="D30" s="72" t="str">
        <f>B25</f>
        <v>Seaton Spit (seaward face) / Seaton</v>
      </c>
      <c r="E30" s="72" t="str">
        <f>B26</f>
        <v>Seaton Spit (seaward face)</v>
      </c>
      <c r="F30" s="72" t="str">
        <f>B27</f>
        <v>Axe Estuary (west side)</v>
      </c>
      <c r="G30" s="72" t="str">
        <f>B28</f>
        <v>Seaton</v>
      </c>
      <c r="H30" s="79"/>
      <c r="M30" s="88"/>
    </row>
    <row r="31" spans="2:14" ht="39.950000000000003" customHeight="1" x14ac:dyDescent="0.25">
      <c r="B31" s="91"/>
      <c r="C31" s="72">
        <f>C24</f>
        <v>43</v>
      </c>
      <c r="D31" s="72">
        <f>C25</f>
        <v>49</v>
      </c>
      <c r="E31" s="72">
        <f>C26</f>
        <v>53</v>
      </c>
      <c r="F31" s="72">
        <f>C27</f>
        <v>58</v>
      </c>
      <c r="G31" s="72">
        <f>C28</f>
        <v>40</v>
      </c>
      <c r="H31" s="70" t="s">
        <v>477</v>
      </c>
      <c r="I31" s="70" t="s">
        <v>297</v>
      </c>
      <c r="J31" s="71" t="s">
        <v>298</v>
      </c>
      <c r="K31" s="72" t="s">
        <v>299</v>
      </c>
      <c r="L31" s="72" t="s">
        <v>300</v>
      </c>
      <c r="M31" s="88"/>
    </row>
    <row r="32" spans="2:14" x14ac:dyDescent="0.25">
      <c r="B32" s="86" t="s">
        <v>473</v>
      </c>
      <c r="C32" s="95">
        <f>'Seaton BMP Short List Appraisal'!$U$36</f>
        <v>24379.166300765854</v>
      </c>
      <c r="D32" s="95"/>
      <c r="E32" s="95">
        <v>0</v>
      </c>
      <c r="F32" s="95">
        <f>'Seaton BMP Short List Appraisal'!$U$50</f>
        <v>487000</v>
      </c>
      <c r="G32" s="103"/>
      <c r="H32" s="94">
        <f>'[1]Summary Results'!$E7</f>
        <v>511379.16630076588</v>
      </c>
      <c r="I32" s="92">
        <f>'[1]Summary Results'!$F7</f>
        <v>1.1165883118206039</v>
      </c>
      <c r="J32" s="93">
        <f>'[1]Summary Results'!$G7</f>
        <v>0.16452063450291626</v>
      </c>
      <c r="K32" s="94">
        <f>'[1]Summary Results'!$H7</f>
        <v>427246.74138939154</v>
      </c>
      <c r="L32" s="87"/>
      <c r="M32" s="88"/>
    </row>
    <row r="33" spans="2:13" x14ac:dyDescent="0.25">
      <c r="B33" s="86" t="s">
        <v>474</v>
      </c>
      <c r="C33" s="95">
        <f>'Seaton BMP Short List Appraisal'!$U$36</f>
        <v>24379.166300765854</v>
      </c>
      <c r="D33" s="95">
        <f>'Seaton BMP Short List Appraisal'!U37</f>
        <v>920612.70259082981</v>
      </c>
      <c r="E33" s="95"/>
      <c r="F33" s="95">
        <f>'Seaton BMP Short List Appraisal'!$U$50</f>
        <v>487000</v>
      </c>
      <c r="G33" s="103"/>
      <c r="H33" s="94">
        <f>'[1]Summary Results'!$E8</f>
        <v>1431991.8688915956</v>
      </c>
      <c r="I33" s="92">
        <f>'[1]Summary Results'!$F8</f>
        <v>0.39874528089462619</v>
      </c>
      <c r="J33" s="93">
        <f>'[1]Summary Results'!$G8</f>
        <v>5.8752026976588455E-2</v>
      </c>
      <c r="K33" s="94">
        <f>'[1]Summary Results'!$H8</f>
        <v>1347859.4439802212</v>
      </c>
      <c r="L33" s="87"/>
      <c r="M33" s="88"/>
    </row>
    <row r="34" spans="2:13" x14ac:dyDescent="0.25">
      <c r="C34" s="88"/>
    </row>
    <row r="35" spans="2:13" x14ac:dyDescent="0.25">
      <c r="B35" s="90" t="s">
        <v>481</v>
      </c>
    </row>
    <row r="37" spans="2:13" ht="30" customHeight="1" x14ac:dyDescent="0.25">
      <c r="B37" s="80" t="str">
        <f>'Seaton BMP Short List Appraisal'!B5</f>
        <v>Location</v>
      </c>
      <c r="C37" s="80" t="str">
        <f>'Seaton BMP Short List Appraisal'!C5</f>
        <v>Option Number</v>
      </c>
      <c r="D37" s="80" t="str">
        <f>'Seaton BMP Short List Appraisal'!D5</f>
        <v>Option Description</v>
      </c>
      <c r="E37" s="82" t="s">
        <v>473</v>
      </c>
      <c r="F37" s="70" t="s">
        <v>477</v>
      </c>
      <c r="G37" s="70" t="s">
        <v>297</v>
      </c>
      <c r="H37" s="71" t="s">
        <v>298</v>
      </c>
      <c r="I37" s="72" t="s">
        <v>299</v>
      </c>
      <c r="J37" s="72" t="s">
        <v>300</v>
      </c>
    </row>
    <row r="38" spans="2:13" ht="99.95" customHeight="1" x14ac:dyDescent="0.25">
      <c r="B38" s="73" t="str">
        <f>'Seaton BMP Short List Appraisal'!B53</f>
        <v>Axe Estuary (east side)</v>
      </c>
      <c r="C38" s="73">
        <f>'Seaton BMP Short List Appraisal'!C53</f>
        <v>60</v>
      </c>
      <c r="D38" s="73" t="str">
        <f>'Seaton BMP Short List Appraisal'!D53</f>
        <v>Maintain existing walls (stone wall 1, sheet pile wall, stone wall 2) (this includes related monitoring, surveys etc and measures to address ALW Corrosion, such as timing of replacement of sheet piles) (i.e. improve/significantly extend the working life of the asset beyond it's original design)</v>
      </c>
      <c r="E38" s="104">
        <f>'Seaton BMP Short List Appraisal'!U53</f>
        <v>763989.6599056134</v>
      </c>
      <c r="F38" s="94">
        <f>'[1]Summary Results'!$E$10</f>
        <v>763989.6599056134</v>
      </c>
      <c r="G38" s="92">
        <f>'[1]Summary Results'!$F$10</f>
        <v>0.46828016387261362</v>
      </c>
      <c r="H38" s="93">
        <f>'[1]Summary Results'!$G$10</f>
        <v>5.274614172118447E-2</v>
      </c>
      <c r="I38" s="94">
        <f>'[1]Summary Results'!$H$10</f>
        <v>723692.15303071239</v>
      </c>
      <c r="J38" s="94"/>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Seaton BMP Short List Appraisal</vt:lpstr>
      <vt:lpstr>Seaton BMP_Short List In Combin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2018-02-13T10:05:11Z</dcterms:modified>
</cp:coreProperties>
</file>